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0350" activeTab="1"/>
  </bookViews>
  <sheets>
    <sheet name="收入预算" sheetId="1" r:id="rId1"/>
    <sheet name="一般支出预算" sheetId="2" r:id="rId2"/>
    <sheet name="支出预算" sheetId="3" r:id="rId3"/>
    <sheet name="基本支出" sheetId="4" r:id="rId4"/>
    <sheet name="三公经费" sheetId="5" r:id="rId5"/>
    <sheet name="基金收入" sheetId="6" r:id="rId6"/>
    <sheet name="基金支出" sheetId="7" r:id="rId7"/>
    <sheet name="国有资本收入预算" sheetId="8" r:id="rId8"/>
    <sheet name="国有资本支出预算" sheetId="9" r:id="rId9"/>
  </sheets>
  <definedNames>
    <definedName name="_xlnm.Print_Titles" localSheetId="2">'支出预算'!$1:$4</definedName>
  </definedNames>
  <calcPr fullCalcOnLoad="1"/>
</workbook>
</file>

<file path=xl/sharedStrings.xml><?xml version="1.0" encoding="utf-8"?>
<sst xmlns="http://schemas.openxmlformats.org/spreadsheetml/2006/main" count="385" uniqueCount="322">
  <si>
    <t>大兴区亦庄镇2020年镇本级一般公共预算收入预算表</t>
  </si>
  <si>
    <t>单位：万元</t>
  </si>
  <si>
    <t>科目</t>
  </si>
  <si>
    <t>2019年预算执行数</t>
  </si>
  <si>
    <t>2020年预算数</t>
  </si>
  <si>
    <t>预算数为上年执行数的%</t>
  </si>
  <si>
    <t>一、税收收入</t>
  </si>
  <si>
    <t>增值税</t>
  </si>
  <si>
    <t>营业税</t>
  </si>
  <si>
    <t>企业所得税</t>
  </si>
  <si>
    <t>个人所得税</t>
  </si>
  <si>
    <t>城市维护建设税</t>
  </si>
  <si>
    <t>城镇土地使用税</t>
  </si>
  <si>
    <t>土地增值税</t>
  </si>
  <si>
    <t>房产税</t>
  </si>
  <si>
    <t>印花税</t>
  </si>
  <si>
    <t>二、非税收入</t>
  </si>
  <si>
    <t>专项收入</t>
  </si>
  <si>
    <t>行政事业性收费</t>
  </si>
  <si>
    <t>罚没收入</t>
  </si>
  <si>
    <t>…………</t>
  </si>
  <si>
    <t>收入合计</t>
  </si>
  <si>
    <t>大兴区亦庄镇2020年镇级一般公共预算支出预算表</t>
  </si>
  <si>
    <t>功能分类科目</t>
  </si>
  <si>
    <t>科目编码</t>
  </si>
  <si>
    <t>科目名称</t>
  </si>
  <si>
    <t>一、区本级支出</t>
  </si>
  <si>
    <t>一般公共服务支出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</si>
  <si>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</si>
  <si>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</si>
  <si>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</si>
  <si>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</si>
  <si>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</si>
  <si>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</si>
  <si>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</si>
  <si>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资源勘探信息等支出</t>
  </si>
  <si>
    <t>住房保障支出</t>
  </si>
  <si>
    <t>二、区级对下级税收返还和转移支付</t>
  </si>
  <si>
    <t xml:space="preserve"> 区级对下级税收返还</t>
  </si>
  <si>
    <t xml:space="preserve">       区级对下级转移支付</t>
  </si>
  <si>
    <t>一般性转移支付</t>
  </si>
  <si>
    <t>专项转移支付</t>
  </si>
  <si>
    <t>三、预备费</t>
  </si>
  <si>
    <t>支出总计</t>
  </si>
  <si>
    <t>大兴区亦庄镇2020年镇本级一般公共预算支出预算表</t>
  </si>
  <si>
    <t>201</t>
  </si>
  <si>
    <t>20101</t>
  </si>
  <si>
    <t>人大事务</t>
  </si>
  <si>
    <t>2010108</t>
  </si>
  <si>
    <t>代表工作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</si>
  <si>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</si>
  <si>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</si>
  <si>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</si>
  <si>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</si>
  <si>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</si>
  <si>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</si>
  <si>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</si>
  <si>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</si>
  <si>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2010399</t>
  </si>
  <si>
    <t>其他政府办公厅（室）及相关机构事务支出</t>
  </si>
  <si>
    <t>20105</t>
  </si>
  <si>
    <t>统计信息事务</t>
  </si>
  <si>
    <t>2010507</t>
  </si>
  <si>
    <t>专项普查活动</t>
  </si>
  <si>
    <t>2010508</t>
  </si>
  <si>
    <t>统计抽样调查</t>
  </si>
  <si>
    <t>20106</t>
  </si>
  <si>
    <t>财政事务</t>
  </si>
  <si>
    <t>2010650</t>
  </si>
  <si>
    <t>20108</t>
  </si>
  <si>
    <t>审计事务</t>
  </si>
  <si>
    <t>2010804</t>
  </si>
  <si>
    <t>审计业务</t>
  </si>
  <si>
    <t>20129</t>
  </si>
  <si>
    <t>群众团体事务</t>
  </si>
  <si>
    <t>2012999</t>
  </si>
  <si>
    <t>其他群众团体事务支出</t>
  </si>
  <si>
    <t>20131</t>
  </si>
  <si>
    <t>党委办公厅（室）及相关机构事务</t>
  </si>
  <si>
    <t>2013101</t>
  </si>
  <si>
    <t>20136</t>
  </si>
  <si>
    <t>其他共产党事务支出</t>
  </si>
  <si>
    <t>2013602</t>
  </si>
  <si>
    <t>一般行政管理事务</t>
  </si>
  <si>
    <t>2013699</t>
  </si>
  <si>
    <t>205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</si>
  <si>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</si>
  <si>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</si>
  <si>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</si>
  <si>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</si>
  <si>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</si>
  <si>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</si>
  <si>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</si>
  <si>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</si>
  <si>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</si>
  <si>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</si>
  <si>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</si>
  <si>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</si>
  <si>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2050401</t>
  </si>
  <si>
    <t>成人初等教育</t>
  </si>
  <si>
    <t>20509</t>
  </si>
  <si>
    <t>教育费附加安排的支出</t>
  </si>
  <si>
    <t>2050903</t>
  </si>
  <si>
    <t>城市中小学校舍建设</t>
  </si>
  <si>
    <t>2050904</t>
  </si>
  <si>
    <t>城市中小学教学设施</t>
  </si>
  <si>
    <t>207</t>
  </si>
  <si>
    <t>文化旅游体育与传媒支出</t>
  </si>
  <si>
    <t>20701</t>
  </si>
  <si>
    <t>文化和旅游</t>
  </si>
  <si>
    <t>2070108</t>
  </si>
  <si>
    <t>文化活动</t>
  </si>
  <si>
    <t>2070109</t>
  </si>
  <si>
    <t>群众文化</t>
  </si>
  <si>
    <t>2070199</t>
  </si>
  <si>
    <t>其他文化和旅游支出</t>
  </si>
  <si>
    <t>20702</t>
  </si>
  <si>
    <t>文物</t>
  </si>
  <si>
    <t>2070204</t>
  </si>
  <si>
    <t>文物保护</t>
  </si>
  <si>
    <t>20799</t>
  </si>
  <si>
    <t>其他文化体育与传媒支出</t>
  </si>
  <si>
    <t>2079903</t>
  </si>
  <si>
    <t>文化产业发展专项支出</t>
  </si>
  <si>
    <t>其他文化旅游体育与传媒支出</t>
  </si>
  <si>
    <t>208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</si>
  <si>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</si>
  <si>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</si>
  <si>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</si>
  <si>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</si>
  <si>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</si>
  <si>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</si>
  <si>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</si>
  <si>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</si>
  <si>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</si>
  <si>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</si>
  <si>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2080501</t>
  </si>
  <si>
    <t>行政单位离退休</t>
  </si>
  <si>
    <t>2080502</t>
  </si>
  <si>
    <t>事业单位离退休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</si>
  <si>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</si>
  <si>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</si>
  <si>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</si>
  <si>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</si>
  <si>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</si>
  <si>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</si>
  <si>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</si>
  <si>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</si>
  <si>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20807</t>
  </si>
  <si>
    <t>就业补助</t>
  </si>
  <si>
    <t>2080705</t>
  </si>
  <si>
    <t>公益性岗位补贴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</si>
  <si>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</si>
  <si>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</si>
  <si>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</si>
  <si>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</si>
  <si>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</si>
  <si>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</si>
  <si>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</si>
  <si>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</si>
  <si>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</si>
  <si>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</si>
  <si>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</si>
  <si>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</si>
  <si>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2081099</t>
  </si>
  <si>
    <t>其他社会福利支出</t>
  </si>
  <si>
    <t>20811</t>
  </si>
  <si>
    <t>残疾人事业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</si>
  <si>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</si>
  <si>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</si>
  <si>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</si>
  <si>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</si>
  <si>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</si>
  <si>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</si>
  <si>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20899</t>
  </si>
  <si>
    <t>其他社会保障和就业支出</t>
  </si>
  <si>
    <t>2089901</t>
  </si>
  <si>
    <t>210</t>
  </si>
  <si>
    <t>卫生健康支出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</si>
  <si>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</si>
  <si>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</si>
  <si>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</si>
  <si>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</si>
  <si>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</si>
  <si>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</si>
  <si>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</si>
  <si>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</si>
  <si>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2100408</t>
  </si>
  <si>
    <t>基本公共卫生服务</t>
  </si>
  <si>
    <t>2100409</t>
  </si>
  <si>
    <t>重大公共卫生专项</t>
  </si>
  <si>
    <t>21006</t>
  </si>
  <si>
    <t>中医药</t>
  </si>
  <si>
    <t>2100601</t>
  </si>
  <si>
    <t>中医（民族医）药专项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</si>
  <si>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</si>
  <si>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</si>
  <si>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</si>
  <si>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</si>
  <si>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</si>
  <si>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</si>
  <si>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</si>
  <si>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</si>
  <si>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</si>
  <si>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</si>
  <si>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</si>
  <si>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</si>
  <si>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21013</t>
  </si>
  <si>
    <t>医疗救助</t>
  </si>
  <si>
    <t>2101301</t>
  </si>
  <si>
    <t>城乡医疗救助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</si>
  <si>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</si>
  <si>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</si>
  <si>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</si>
  <si>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</si>
  <si>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</si>
  <si>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</si>
  <si>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</si>
  <si>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211</t>
  </si>
  <si>
    <t>21103</t>
  </si>
  <si>
    <t>污染防治</t>
  </si>
  <si>
    <t>2110301</t>
  </si>
  <si>
    <t>大气</t>
  </si>
  <si>
    <t>212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</si>
  <si>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</si>
  <si>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</si>
  <si>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</si>
  <si>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</si>
  <si>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</si>
  <si>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</si>
  <si>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</si>
  <si>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21301</t>
  </si>
  <si>
    <t>农业</t>
  </si>
  <si>
    <t>2130108</t>
  </si>
  <si>
    <t>病虫害控制</t>
  </si>
  <si>
    <t>2130121</t>
  </si>
  <si>
    <t>农业结构调整补贴</t>
  </si>
  <si>
    <t>2130122</t>
  </si>
  <si>
    <t>农业生产支持补贴</t>
  </si>
  <si>
    <t>2130199</t>
  </si>
  <si>
    <t>其他农业支出</t>
  </si>
  <si>
    <t>21302</t>
  </si>
  <si>
    <t>林业和草原</t>
  </si>
  <si>
    <t>2130205</t>
  </si>
  <si>
    <t>森林培育</t>
  </si>
  <si>
    <t>2130299</t>
  </si>
  <si>
    <t>其他林业和草原支出</t>
  </si>
  <si>
    <t>21303</t>
  </si>
  <si>
    <t>水利</t>
  </si>
  <si>
    <t>2130305</t>
  </si>
  <si>
    <t>水利工程建设</t>
  </si>
  <si>
    <t>21307</t>
  </si>
  <si>
    <t>农村综合改革</t>
  </si>
  <si>
    <t>2130706</t>
  </si>
  <si>
    <t>对村集体经济组织的补助</t>
  </si>
  <si>
    <t>215</t>
  </si>
  <si>
    <t>21599</t>
  </si>
  <si>
    <t>其他资源勘探信息等支出</t>
  </si>
  <si>
    <t>2159999</t>
  </si>
  <si>
    <t>221</t>
  </si>
  <si>
    <t>22102</t>
  </si>
  <si>
    <t>住房改革支出</t>
  </si>
  <si>
    <t>2210203</t>
  </si>
  <si>
    <t>购房补贴</t>
  </si>
  <si>
    <t>支出合计</t>
  </si>
  <si>
    <t>大兴区亦庄镇2020年镇本级一般公共预算基本支出预算表</t>
  </si>
  <si>
    <t>经济分类科目</t>
  </si>
  <si>
    <t>工资福利支出</t>
  </si>
  <si>
    <t>商品和服务支出</t>
  </si>
  <si>
    <t>对个人和家庭补助支出</t>
  </si>
  <si>
    <t>镇本级基本支出合计</t>
  </si>
  <si>
    <t>大兴区亦庄镇2020年镇本级一般公共预算“三公经费”</t>
  </si>
  <si>
    <t>财政拨款支出预算表</t>
  </si>
  <si>
    <t>项    目</t>
  </si>
  <si>
    <t>2019年年初预算数</t>
  </si>
  <si>
    <t>合    计</t>
  </si>
  <si>
    <t>1．因公出国（境）费用</t>
  </si>
  <si>
    <t>2．公务接待费</t>
  </si>
  <si>
    <t>3．公务用车费</t>
  </si>
  <si>
    <t xml:space="preserve">  其中：（1）公务用车运行维护费</t>
  </si>
  <si>
    <t xml:space="preserve">        （2）公务用车购置</t>
  </si>
  <si>
    <t>大兴区亦庄镇2020年镇本级政府性基金收入预算表</t>
  </si>
  <si>
    <t>科   目</t>
  </si>
  <si>
    <t>2018年结转收入</t>
  </si>
  <si>
    <t>2019年可安排资金数</t>
  </si>
  <si>
    <t>一、新增建设用地土地有偿使用费收入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</si>
  <si>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</si>
  <si>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</si>
  <si>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</si>
  <si>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</si>
  <si>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</si>
  <si>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</si>
  <si>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</si>
  <si>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……………</t>
  </si>
  <si>
    <t>大兴区亦庄镇2020年镇本级政府性基金支出预算表</t>
  </si>
  <si>
    <t>国有土地使用权出让收入安排的支出</t>
  </si>
  <si>
    <t>城市建设支出</t>
  </si>
  <si>
    <t>农村基础设施建设支出</t>
  </si>
  <si>
    <t>补助被征地农民支出</t>
  </si>
  <si>
    <t>其他国有土地使用权出让收入安排的支出</t>
  </si>
  <si>
    <t>城市公用事业附加安排的支出</t>
  </si>
  <si>
    <t>其他城市公用事业附加安排的支出</t>
  </si>
  <si>
    <t>其他支出</t>
  </si>
  <si>
    <t>彩票公益金及对应专项债务收入安排的支出</t>
  </si>
  <si>
    <t>用于教育事业的彩票公益金支出</t>
  </si>
  <si>
    <t>大兴区亦庄镇2020年镇本级国有资本经营预算收入预算表</t>
  </si>
  <si>
    <t>科  目</t>
  </si>
  <si>
    <t>2020年年预算数</t>
  </si>
  <si>
    <t>一、利润收入</t>
  </si>
  <si>
    <t>烟草企业利润收入</t>
  </si>
  <si>
    <t>电力企业利润收入</t>
  </si>
  <si>
    <t>二、股利、股息收入</t>
  </si>
  <si>
    <t>国有控股公司股利、股息收入</t>
  </si>
  <si>
    <t>国有参股公司股利、股息收入</t>
  </si>
  <si>
    <t>………………</t>
  </si>
  <si>
    <t>三、产权转让收入</t>
  </si>
  <si>
    <t>大兴区亦庄镇2020年镇本级国有资本经营预算支出预算表</t>
  </si>
  <si>
    <t>国有资本经营预算支出</t>
  </si>
  <si>
    <t>解决历史遗留问题及改革成本支出</t>
  </si>
  <si>
    <t>厂办大集体改革支出</t>
  </si>
  <si>
    <t>国有企业改革成本支出</t>
  </si>
  <si>
    <t>附件3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</si>
</sst>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黑体"/>
      <family val="3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3" applyNumberFormat="0" applyFill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3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7" fillId="6" borderId="0" applyNumberFormat="0" applyBorder="0" applyAlignment="0" applyProtection="0"/>
    <xf numFmtId="0" fontId="13" fillId="0" borderId="7" applyNumberFormat="0" applyFill="0" applyAlignment="0" applyProtection="0"/>
    <xf numFmtId="0" fontId="25" fillId="16" borderId="1" applyNumberFormat="0" applyAlignment="0" applyProtection="0"/>
    <xf numFmtId="0" fontId="22" fillId="19" borderId="8" applyNumberFormat="0" applyAlignment="0" applyProtection="0"/>
    <xf numFmtId="0" fontId="18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16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16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4" fillId="19" borderId="22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177" fontId="4" fillId="19" borderId="0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left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3" sqref="E13"/>
    </sheetView>
  </sheetViews>
  <sheetFormatPr defaultColWidth="9.00390625" defaultRowHeight="13.5"/>
  <cols>
    <col min="2" max="2" width="15.50390625" style="0" customWidth="1"/>
    <col min="4" max="4" width="8.625" style="0" customWidth="1"/>
    <col min="5" max="5" width="17.375" style="0" customWidth="1"/>
    <col min="7" max="7" width="11.75390625" style="0" customWidth="1"/>
  </cols>
  <sheetData>
    <row r="1" spans="1:7" ht="39" customHeight="1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30"/>
      <c r="B2" s="30"/>
      <c r="C2" s="30"/>
      <c r="D2" s="30"/>
      <c r="E2" s="30"/>
      <c r="F2" s="30"/>
      <c r="G2" s="31" t="s">
        <v>1</v>
      </c>
    </row>
    <row r="3" spans="1:7" ht="28.5" customHeight="1">
      <c r="A3" s="5" t="s">
        <v>2</v>
      </c>
      <c r="B3" s="25"/>
      <c r="C3" s="26" t="s">
        <v>3</v>
      </c>
      <c r="D3" s="7"/>
      <c r="E3" s="27" t="s">
        <v>4</v>
      </c>
      <c r="F3" s="5" t="s">
        <v>5</v>
      </c>
      <c r="G3" s="7"/>
    </row>
    <row r="4" spans="1:7" ht="30" customHeight="1">
      <c r="A4" s="11" t="s">
        <v>6</v>
      </c>
      <c r="B4" s="12"/>
      <c r="C4" s="77">
        <f>SUM(C5:C13)</f>
        <v>20214</v>
      </c>
      <c r="D4" s="78"/>
      <c r="E4" s="79">
        <f>SUM(E5:E13)</f>
        <v>21023.04</v>
      </c>
      <c r="F4" s="80">
        <f>E4/C4*100</f>
        <v>104.00237459186702</v>
      </c>
      <c r="G4" s="70"/>
    </row>
    <row r="5" spans="1:7" ht="30" customHeight="1">
      <c r="A5" s="35" t="s">
        <v>7</v>
      </c>
      <c r="B5" s="36"/>
      <c r="C5" s="28">
        <v>5321</v>
      </c>
      <c r="D5" s="29"/>
      <c r="E5" s="79">
        <f aca="true" t="shared" si="0" ref="E5:E7">C5*1.04</f>
        <v>5533.84</v>
      </c>
      <c r="F5" s="80">
        <f aca="true" t="shared" si="1" ref="F5:F13">E5/C5*100</f>
        <v>104</v>
      </c>
      <c r="G5" s="70"/>
    </row>
    <row r="6" spans="1:7" ht="30" customHeight="1">
      <c r="A6" s="81" t="s">
        <v>8</v>
      </c>
      <c r="B6" s="82"/>
      <c r="C6" s="28"/>
      <c r="D6" s="29"/>
      <c r="E6" s="79">
        <f t="shared" si="0"/>
        <v>0</v>
      </c>
      <c r="F6" s="80"/>
      <c r="G6" s="70"/>
    </row>
    <row r="7" spans="1:7" ht="30" customHeight="1">
      <c r="A7" s="81" t="s">
        <v>9</v>
      </c>
      <c r="B7" s="82"/>
      <c r="C7" s="28">
        <v>3438</v>
      </c>
      <c r="D7" s="29"/>
      <c r="E7" s="79">
        <f t="shared" si="0"/>
        <v>3575.52</v>
      </c>
      <c r="F7" s="80">
        <f>E7/C7*100</f>
        <v>104</v>
      </c>
      <c r="G7" s="70"/>
    </row>
    <row r="8" spans="1:7" ht="30" customHeight="1">
      <c r="A8" s="81" t="s">
        <v>10</v>
      </c>
      <c r="B8" s="82"/>
      <c r="C8" s="28"/>
      <c r="D8" s="29"/>
      <c r="E8" s="79">
        <f aca="true" t="shared" si="2" ref="E7:E13">C8*1.04</f>
        <v>0</v>
      </c>
      <c r="F8" s="28"/>
      <c r="G8" s="29"/>
    </row>
    <row r="9" spans="1:7" ht="30" customHeight="1">
      <c r="A9" s="35" t="s">
        <v>11</v>
      </c>
      <c r="B9" s="36"/>
      <c r="C9" s="28">
        <v>1725</v>
      </c>
      <c r="D9" s="29"/>
      <c r="E9" s="79">
        <f t="shared" si="2"/>
        <v>1794</v>
      </c>
      <c r="F9" s="80">
        <f t="shared" si="1"/>
        <v>104</v>
      </c>
      <c r="G9" s="70"/>
    </row>
    <row r="10" spans="1:7" ht="30" customHeight="1">
      <c r="A10" s="35" t="s">
        <v>12</v>
      </c>
      <c r="B10" s="36"/>
      <c r="C10" s="28">
        <v>169</v>
      </c>
      <c r="D10" s="29"/>
      <c r="E10" s="79">
        <f t="shared" si="2"/>
        <v>175.76000000000002</v>
      </c>
      <c r="F10" s="80">
        <f t="shared" si="1"/>
        <v>104</v>
      </c>
      <c r="G10" s="70"/>
    </row>
    <row r="11" spans="1:7" ht="30" customHeight="1">
      <c r="A11" s="35" t="s">
        <v>13</v>
      </c>
      <c r="B11" s="36"/>
      <c r="C11" s="28">
        <v>1613</v>
      </c>
      <c r="D11" s="29"/>
      <c r="E11" s="79">
        <f t="shared" si="2"/>
        <v>1677.52</v>
      </c>
      <c r="F11" s="80">
        <f t="shared" si="1"/>
        <v>104</v>
      </c>
      <c r="G11" s="70"/>
    </row>
    <row r="12" spans="1:7" ht="30" customHeight="1">
      <c r="A12" s="35" t="s">
        <v>14</v>
      </c>
      <c r="B12" s="36"/>
      <c r="C12" s="28">
        <v>7410</v>
      </c>
      <c r="D12" s="29"/>
      <c r="E12" s="79">
        <f t="shared" si="2"/>
        <v>7706.400000000001</v>
      </c>
      <c r="F12" s="80">
        <f t="shared" si="1"/>
        <v>104</v>
      </c>
      <c r="G12" s="70"/>
    </row>
    <row r="13" spans="1:7" ht="30" customHeight="1">
      <c r="A13" s="35" t="s">
        <v>15</v>
      </c>
      <c r="B13" s="36"/>
      <c r="C13" s="28">
        <v>538</v>
      </c>
      <c r="D13" s="29"/>
      <c r="E13" s="79">
        <v>560</v>
      </c>
      <c r="F13" s="80">
        <v>104</v>
      </c>
      <c r="G13" s="70"/>
    </row>
    <row r="14" spans="1:7" ht="30" customHeight="1">
      <c r="A14" s="11" t="s">
        <v>16</v>
      </c>
      <c r="B14" s="12"/>
      <c r="C14" s="28"/>
      <c r="D14" s="29"/>
      <c r="E14" s="79"/>
      <c r="F14" s="28"/>
      <c r="G14" s="29"/>
    </row>
    <row r="15" spans="1:7" ht="30" customHeight="1">
      <c r="A15" s="11" t="s">
        <v>17</v>
      </c>
      <c r="B15" s="12"/>
      <c r="C15" s="28"/>
      <c r="D15" s="29"/>
      <c r="E15" s="13"/>
      <c r="F15" s="28"/>
      <c r="G15" s="29"/>
    </row>
    <row r="16" spans="1:7" ht="30" customHeight="1">
      <c r="A16" s="74" t="s">
        <v>18</v>
      </c>
      <c r="B16" s="75"/>
      <c r="C16" s="83"/>
      <c r="D16" s="13"/>
      <c r="E16" s="14"/>
      <c r="F16" s="83"/>
      <c r="G16" s="13"/>
    </row>
    <row r="17" spans="1:7" ht="30" customHeight="1">
      <c r="A17" s="74" t="s">
        <v>19</v>
      </c>
      <c r="B17" s="75"/>
      <c r="C17" s="83"/>
      <c r="D17" s="13"/>
      <c r="E17" s="14"/>
      <c r="F17" s="83"/>
      <c r="G17" s="13"/>
    </row>
    <row r="18" spans="1:7" ht="30" customHeight="1">
      <c r="A18" s="28" t="s">
        <v>20</v>
      </c>
      <c r="B18" s="29"/>
      <c r="C18" s="28"/>
      <c r="D18" s="29"/>
      <c r="E18" s="13"/>
      <c r="F18" s="28"/>
      <c r="G18" s="29"/>
    </row>
    <row r="19" spans="1:7" ht="24.75" customHeight="1">
      <c r="A19" s="28"/>
      <c r="B19" s="29"/>
      <c r="C19" s="28"/>
      <c r="D19" s="29"/>
      <c r="E19" s="13"/>
      <c r="F19" s="28"/>
      <c r="G19" s="29"/>
    </row>
    <row r="20" spans="1:7" ht="24.75" customHeight="1">
      <c r="A20" s="19" t="s">
        <v>21</v>
      </c>
      <c r="B20" s="21"/>
      <c r="C20" s="28">
        <f>C4+C14</f>
        <v>20214</v>
      </c>
      <c r="D20" s="29"/>
      <c r="E20" s="84">
        <f>E14+E4</f>
        <v>21023.04</v>
      </c>
      <c r="F20" s="80">
        <f>E20/C20*100</f>
        <v>104.00237459186702</v>
      </c>
      <c r="G20" s="70"/>
    </row>
  </sheetData>
  <sheetProtection/>
  <mergeCells count="57">
    <mergeCell ref="A1:G1"/>
    <mergeCell ref="B2:C2"/>
    <mergeCell ref="E2:F2"/>
    <mergeCell ref="A3:B3"/>
    <mergeCell ref="C3:D3"/>
    <mergeCell ref="F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3">
      <selection activeCell="D21" sqref="D21"/>
    </sheetView>
  </sheetViews>
  <sheetFormatPr defaultColWidth="9.00390625" defaultRowHeight="13.5"/>
  <cols>
    <col min="1" max="1" width="9.625" style="0" bestFit="1" customWidth="1"/>
    <col min="2" max="2" width="22.125" style="0" customWidth="1"/>
    <col min="3" max="3" width="19.50390625" style="0" customWidth="1"/>
    <col min="4" max="4" width="17.50390625" style="0" customWidth="1"/>
    <col min="5" max="5" width="14.125" style="0" customWidth="1"/>
  </cols>
  <sheetData>
    <row r="1" spans="1:5" ht="28.5" customHeight="1">
      <c r="A1" s="1" t="s">
        <v>22</v>
      </c>
      <c r="B1" s="1"/>
      <c r="C1" s="1"/>
      <c r="D1" s="1"/>
      <c r="E1" s="1"/>
    </row>
    <row r="2" spans="1:5" ht="14.25">
      <c r="A2" s="2"/>
      <c r="B2" s="2"/>
      <c r="C2" s="2"/>
      <c r="D2" s="2"/>
      <c r="E2" s="4" t="s">
        <v>1</v>
      </c>
    </row>
    <row r="3" spans="1:5" ht="21.75" customHeight="1">
      <c r="A3" s="48" t="s">
        <v>23</v>
      </c>
      <c r="B3" s="50"/>
      <c r="C3" s="57" t="s">
        <v>3</v>
      </c>
      <c r="D3" s="58" t="s">
        <v>4</v>
      </c>
      <c r="E3" s="58" t="s">
        <v>5</v>
      </c>
    </row>
    <row r="4" spans="1:5" ht="22.5" customHeight="1">
      <c r="A4" s="59" t="s">
        <v>24</v>
      </c>
      <c r="B4" s="60" t="s">
        <v>25</v>
      </c>
      <c r="C4" s="61"/>
      <c r="D4" s="59"/>
      <c r="E4" s="59"/>
    </row>
    <row r="5" spans="1:5" ht="23.25" customHeight="1">
      <c r="A5" s="67" t="s">
        <v>26</v>
      </c>
      <c r="B5" s="68"/>
      <c r="C5" s="69">
        <f>SUM(C6:C15)</f>
        <v>51574.53999999999</v>
      </c>
      <c r="D5" s="70">
        <f>SUM(D6:D14)</f>
        <v>40924.19</v>
      </c>
      <c r="E5" s="71">
        <f>D5/C5*100</f>
        <v>79.34959768909235</v>
      </c>
    </row>
    <row r="6" spans="1:5" ht="21.75" customHeight="1">
      <c r="A6" s="11">
        <v>201</v>
      </c>
      <c r="B6" s="72" t="s">
        <v>27</v>
      </c>
      <c r="C6" s="69">
        <v>6291.61</v>
      </c>
      <c r="D6" s="70">
        <v>5120.99</v>
      </c>
      <c r="E6" s="71">
        <f aca="true" t="shared" si="0" ref="E6:E14">D6/C6*100</f>
        <v>81.3939516276438</v>
      </c>
    </row>
    <row r="7" spans="1:5" ht="21.75" customHeight="1">
      <c r="A7" s="11">
        <v>205</v>
      </c>
      <c r="B7" s="72" t="s">
        <v>28</v>
      </c>
      <c r="C7" s="69">
        <v>16680.17</v>
      </c>
      <c r="D7" s="32">
        <v>15055.58</v>
      </c>
      <c r="E7" s="71">
        <f t="shared" si="0"/>
        <v>90.26035106356831</v>
      </c>
    </row>
    <row r="8" spans="1:5" ht="21.75" customHeight="1">
      <c r="A8" s="11">
        <v>207</v>
      </c>
      <c r="B8" s="72" t="s">
        <v>29</v>
      </c>
      <c r="C8" s="69">
        <v>673.82</v>
      </c>
      <c r="D8" s="32">
        <v>1182.55</v>
      </c>
      <c r="E8" s="71">
        <f t="shared" si="0"/>
        <v>175.49939152889493</v>
      </c>
    </row>
    <row r="9" spans="1:5" ht="21.75" customHeight="1">
      <c r="A9" s="11">
        <v>208</v>
      </c>
      <c r="B9" s="72" t="s">
        <v>30</v>
      </c>
      <c r="C9" s="69">
        <v>6217.95</v>
      </c>
      <c r="D9" s="32">
        <v>6355.2</v>
      </c>
      <c r="E9" s="71">
        <f t="shared" si="0"/>
        <v>102.20731913251151</v>
      </c>
    </row>
    <row r="10" spans="1:5" ht="21.75" customHeight="1">
      <c r="A10" s="11">
        <v>210</v>
      </c>
      <c r="B10" s="72" t="s">
        <v>31</v>
      </c>
      <c r="C10" s="69">
        <v>7188.44</v>
      </c>
      <c r="D10" s="32">
        <v>6437.58</v>
      </c>
      <c r="E10" s="71">
        <f t="shared" si="0"/>
        <v>89.55461824818737</v>
      </c>
    </row>
    <row r="11" spans="1:5" ht="21.75" customHeight="1">
      <c r="A11" s="11">
        <v>211</v>
      </c>
      <c r="B11" s="72" t="s">
        <v>32</v>
      </c>
      <c r="C11" s="69">
        <v>436.65</v>
      </c>
      <c r="D11" s="32">
        <v>0</v>
      </c>
      <c r="E11" s="71">
        <f t="shared" si="0"/>
        <v>0</v>
      </c>
    </row>
    <row r="12" spans="1:5" ht="21.75" customHeight="1">
      <c r="A12" s="11">
        <v>212</v>
      </c>
      <c r="B12" s="72" t="s">
        <v>33</v>
      </c>
      <c r="C12" s="69">
        <v>6517.88</v>
      </c>
      <c r="D12" s="73">
        <v>6707.11</v>
      </c>
      <c r="E12" s="71">
        <f t="shared" si="0"/>
        <v>102.90324461327916</v>
      </c>
    </row>
    <row r="13" spans="1:5" ht="21.75" customHeight="1">
      <c r="A13" s="11">
        <v>213</v>
      </c>
      <c r="B13" s="72" t="s">
        <v>34</v>
      </c>
      <c r="C13" s="69">
        <v>6889.97</v>
      </c>
      <c r="D13" s="32">
        <v>65.18</v>
      </c>
      <c r="E13" s="71">
        <f t="shared" si="0"/>
        <v>0.9460128273417736</v>
      </c>
    </row>
    <row r="14" spans="1:5" ht="21.75" customHeight="1">
      <c r="A14" s="11">
        <v>215</v>
      </c>
      <c r="B14" s="72" t="s">
        <v>35</v>
      </c>
      <c r="C14" s="69">
        <v>98.6</v>
      </c>
      <c r="D14" s="13">
        <v>0</v>
      </c>
      <c r="E14" s="71">
        <f t="shared" si="0"/>
        <v>0</v>
      </c>
    </row>
    <row r="15" spans="1:5" ht="21.75" customHeight="1">
      <c r="A15" s="11">
        <v>221</v>
      </c>
      <c r="B15" s="72" t="s">
        <v>36</v>
      </c>
      <c r="C15" s="69">
        <v>579.45</v>
      </c>
      <c r="D15" s="13"/>
      <c r="E15" s="71"/>
    </row>
    <row r="16" spans="1:5" ht="21.75" customHeight="1">
      <c r="A16" s="74" t="s">
        <v>37</v>
      </c>
      <c r="B16" s="75"/>
      <c r="C16" s="13"/>
      <c r="D16" s="13"/>
      <c r="E16" s="71"/>
    </row>
    <row r="17" spans="1:5" ht="21.75" customHeight="1">
      <c r="A17" s="11" t="s">
        <v>38</v>
      </c>
      <c r="B17" s="12"/>
      <c r="C17" s="29"/>
      <c r="D17" s="13"/>
      <c r="E17" s="71"/>
    </row>
    <row r="18" spans="1:5" ht="21.75" customHeight="1">
      <c r="A18" s="11" t="s">
        <v>39</v>
      </c>
      <c r="B18" s="12"/>
      <c r="C18" s="29"/>
      <c r="D18" s="13"/>
      <c r="E18" s="71"/>
    </row>
    <row r="19" spans="1:5" ht="21.75" customHeight="1">
      <c r="A19" s="10"/>
      <c r="B19" s="75" t="s">
        <v>40</v>
      </c>
      <c r="C19" s="29"/>
      <c r="D19" s="13"/>
      <c r="E19" s="71"/>
    </row>
    <row r="20" spans="1:5" ht="21.75" customHeight="1">
      <c r="A20" s="10"/>
      <c r="B20" s="75" t="s">
        <v>41</v>
      </c>
      <c r="C20" s="29"/>
      <c r="D20" s="13"/>
      <c r="E20" s="71"/>
    </row>
    <row r="21" spans="1:5" ht="21.75" customHeight="1">
      <c r="A21" s="10" t="s">
        <v>42</v>
      </c>
      <c r="B21" s="75"/>
      <c r="C21" s="29"/>
      <c r="D21" s="13">
        <v>524</v>
      </c>
      <c r="E21" s="71"/>
    </row>
    <row r="22" spans="1:5" ht="21.75" customHeight="1">
      <c r="A22" s="17"/>
      <c r="B22" s="18"/>
      <c r="C22" s="29"/>
      <c r="D22" s="18"/>
      <c r="E22" s="71"/>
    </row>
    <row r="23" spans="1:5" ht="21.75" customHeight="1">
      <c r="A23" s="19" t="s">
        <v>43</v>
      </c>
      <c r="B23" s="21"/>
      <c r="C23" s="76">
        <f>C5+C21</f>
        <v>51574.53999999999</v>
      </c>
      <c r="D23" s="76">
        <f>D5+D21</f>
        <v>41448.19</v>
      </c>
      <c r="E23" s="71"/>
    </row>
  </sheetData>
  <sheetProtection/>
  <mergeCells count="10">
    <mergeCell ref="A1:E1"/>
    <mergeCell ref="A3:B3"/>
    <mergeCell ref="A5:B5"/>
    <mergeCell ref="A16:B16"/>
    <mergeCell ref="A17:B17"/>
    <mergeCell ref="A18:B18"/>
    <mergeCell ref="A23:B23"/>
    <mergeCell ref="C3:C4"/>
    <mergeCell ref="D3:D4"/>
    <mergeCell ref="E3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pane xSplit="2" ySplit="4" topLeftCell="C111" activePane="bottomRight" state="frozen"/>
      <selection pane="bottomRight" activeCell="D123" sqref="D123"/>
    </sheetView>
  </sheetViews>
  <sheetFormatPr defaultColWidth="9.00390625" defaultRowHeight="13.5"/>
  <cols>
    <col min="1" max="1" width="10.375" style="54" customWidth="1"/>
    <col min="2" max="2" width="21.75390625" style="54" customWidth="1"/>
    <col min="3" max="3" width="16.00390625" style="55" customWidth="1"/>
    <col min="4" max="4" width="14.75390625" style="0" customWidth="1"/>
    <col min="5" max="5" width="15.00390625" style="0" customWidth="1"/>
    <col min="6" max="6" width="12.25390625" style="0" customWidth="1"/>
  </cols>
  <sheetData>
    <row r="1" spans="1:5" ht="38.25" customHeight="1">
      <c r="A1" s="56" t="s">
        <v>44</v>
      </c>
      <c r="B1" s="56"/>
      <c r="C1" s="1"/>
      <c r="D1" s="1"/>
      <c r="E1" s="1"/>
    </row>
    <row r="2" spans="1:5" ht="14.25">
      <c r="A2" s="2"/>
      <c r="B2" s="2"/>
      <c r="C2" s="2"/>
      <c r="D2" s="2"/>
      <c r="E2" s="4" t="s">
        <v>1</v>
      </c>
    </row>
    <row r="3" spans="1:5" ht="17.25" customHeight="1">
      <c r="A3" s="48" t="s">
        <v>23</v>
      </c>
      <c r="B3" s="50"/>
      <c r="C3" s="57" t="s">
        <v>3</v>
      </c>
      <c r="D3" s="58" t="s">
        <v>4</v>
      </c>
      <c r="E3" s="58" t="s">
        <v>5</v>
      </c>
    </row>
    <row r="4" spans="1:5" ht="18" customHeight="1">
      <c r="A4" s="59" t="s">
        <v>24</v>
      </c>
      <c r="B4" s="60" t="s">
        <v>25</v>
      </c>
      <c r="C4" s="61"/>
      <c r="D4" s="59"/>
      <c r="E4" s="59"/>
    </row>
    <row r="5" spans="1:5" ht="27.75" customHeight="1">
      <c r="A5" s="62" t="s">
        <v>45</v>
      </c>
      <c r="B5" s="62" t="s">
        <v>27</v>
      </c>
      <c r="C5" s="63">
        <f>C6+C9+C13+C16+C18+C20+C22+C24</f>
        <v>6291.610000000001</v>
      </c>
      <c r="D5" s="63">
        <f>D6+D9+D13+D16+D18+D20+D22+D24</f>
        <v>5120.99</v>
      </c>
      <c r="E5" s="64">
        <f>D5/C5*100</f>
        <v>81.39395162764379</v>
      </c>
    </row>
    <row r="6" spans="1:5" ht="27.75" customHeight="1">
      <c r="A6" s="62" t="s">
        <v>46</v>
      </c>
      <c r="B6" s="62" t="s">
        <v>47</v>
      </c>
      <c r="C6" s="63">
        <f>C7+C8</f>
        <v>18.43</v>
      </c>
      <c r="D6" s="63">
        <f>D7+D8</f>
        <v>45</v>
      </c>
      <c r="E6" s="64">
        <f aca="true" t="shared" si="0" ref="E5:E54">D6/C6*100</f>
        <v>244.16711882799783</v>
      </c>
    </row>
    <row r="7" spans="1:5" ht="27.75" customHeight="1">
      <c r="A7" s="62" t="s">
        <v>48</v>
      </c>
      <c r="B7" s="62" t="s">
        <v>49</v>
      </c>
      <c r="C7" s="63">
        <v>18.23</v>
      </c>
      <c r="D7" s="65">
        <v>45</v>
      </c>
      <c r="E7" s="64">
        <f t="shared" si="0"/>
        <v>246.84585847504113</v>
      </c>
    </row>
    <row r="8" spans="1:5" ht="27.75" customHeight="1">
      <c r="A8" s="62" t="s">
        <v>50</v>
      </c>
      <c r="B8" s="62" t="s">
        <v>51</v>
      </c>
      <c r="C8" s="63">
        <v>0.2</v>
      </c>
      <c r="D8" s="65">
        <v>0</v>
      </c>
      <c r="E8" s="64">
        <f t="shared" si="0"/>
        <v>0</v>
      </c>
    </row>
    <row r="9" spans="1:5" ht="27.75" customHeight="1">
      <c r="A9" s="62" t="s">
        <v>52</v>
      </c>
      <c r="B9" s="62" t="s">
        <v>53</v>
      </c>
      <c r="C9" s="63">
        <f>SUM(C10:C12)</f>
        <v>4307.56</v>
      </c>
      <c r="D9" s="63">
        <f>SUM(D10:D12)</f>
        <v>3313.69</v>
      </c>
      <c r="E9" s="64">
        <f t="shared" si="0"/>
        <v>76.9273091959253</v>
      </c>
    </row>
    <row r="10" spans="1:5" ht="27.75" customHeight="1">
      <c r="A10" s="62" t="s">
        <v>54</v>
      </c>
      <c r="B10" s="62" t="s">
        <v>55</v>
      </c>
      <c r="C10" s="63">
        <v>2611.77</v>
      </c>
      <c r="D10" s="65">
        <v>2380.03</v>
      </c>
      <c r="E10" s="64">
        <f t="shared" si="0"/>
        <v>91.12709005770034</v>
      </c>
    </row>
    <row r="11" spans="1:5" ht="27.75" customHeight="1">
      <c r="A11" s="62" t="s">
        <v>56</v>
      </c>
      <c r="B11" s="62" t="s">
        <v>57</v>
      </c>
      <c r="C11" s="63">
        <v>980.07</v>
      </c>
      <c r="D11" s="65">
        <v>794.44</v>
      </c>
      <c r="E11" s="64">
        <f t="shared" si="0"/>
        <v>81.0595161570092</v>
      </c>
    </row>
    <row r="12" spans="1:5" ht="27.75" customHeight="1">
      <c r="A12" s="62" t="s">
        <v>58</v>
      </c>
      <c r="B12" s="62" t="s">
        <v>59</v>
      </c>
      <c r="C12" s="63">
        <v>715.72</v>
      </c>
      <c r="D12" s="65">
        <v>139.22</v>
      </c>
      <c r="E12" s="64">
        <f t="shared" si="0"/>
        <v>19.451740904264238</v>
      </c>
    </row>
    <row r="13" spans="1:5" ht="27.75" customHeight="1">
      <c r="A13" s="62" t="s">
        <v>60</v>
      </c>
      <c r="B13" s="62" t="s">
        <v>61</v>
      </c>
      <c r="C13" s="63">
        <f>C15+C14</f>
        <v>20.43</v>
      </c>
      <c r="D13" s="65">
        <f>SUM(D14:D15)</f>
        <v>5.6</v>
      </c>
      <c r="E13" s="64">
        <f t="shared" si="0"/>
        <v>27.410670582476747</v>
      </c>
    </row>
    <row r="14" spans="1:5" ht="27.75" customHeight="1">
      <c r="A14" s="62" t="s">
        <v>62</v>
      </c>
      <c r="B14" s="62" t="s">
        <v>63</v>
      </c>
      <c r="C14" s="63">
        <v>14.24</v>
      </c>
      <c r="D14" s="65">
        <v>0</v>
      </c>
      <c r="E14" s="64">
        <f t="shared" si="0"/>
        <v>0</v>
      </c>
    </row>
    <row r="15" spans="1:5" ht="27.75" customHeight="1">
      <c r="A15" s="62" t="s">
        <v>64</v>
      </c>
      <c r="B15" s="62" t="s">
        <v>65</v>
      </c>
      <c r="C15" s="63">
        <v>6.19</v>
      </c>
      <c r="D15" s="65">
        <v>5.6</v>
      </c>
      <c r="E15" s="64">
        <f t="shared" si="0"/>
        <v>90.46849757673667</v>
      </c>
    </row>
    <row r="16" spans="1:5" ht="27.75" customHeight="1">
      <c r="A16" s="62" t="s">
        <v>66</v>
      </c>
      <c r="B16" s="62" t="s">
        <v>67</v>
      </c>
      <c r="C16" s="63">
        <f aca="true" t="shared" si="1" ref="C16:C20">C17</f>
        <v>107.49</v>
      </c>
      <c r="D16" s="65">
        <f>SUM(D17)</f>
        <v>100.12</v>
      </c>
      <c r="E16" s="64">
        <f t="shared" si="0"/>
        <v>93.14354823704531</v>
      </c>
    </row>
    <row r="17" spans="1:5" ht="27.75" customHeight="1">
      <c r="A17" s="62" t="s">
        <v>68</v>
      </c>
      <c r="B17" s="62" t="s">
        <v>57</v>
      </c>
      <c r="C17" s="63">
        <v>107.49</v>
      </c>
      <c r="D17" s="65">
        <v>100.12</v>
      </c>
      <c r="E17" s="64">
        <f t="shared" si="0"/>
        <v>93.14354823704531</v>
      </c>
    </row>
    <row r="18" spans="1:5" ht="27.75" customHeight="1">
      <c r="A18" s="62" t="s">
        <v>69</v>
      </c>
      <c r="B18" s="62" t="s">
        <v>70</v>
      </c>
      <c r="C18" s="63">
        <f t="shared" si="1"/>
        <v>124.04</v>
      </c>
      <c r="D18" s="65">
        <f aca="true" t="shared" si="2" ref="D18:D22">D19</f>
        <v>200</v>
      </c>
      <c r="E18" s="64">
        <f t="shared" si="0"/>
        <v>161.23831022250886</v>
      </c>
    </row>
    <row r="19" spans="1:5" ht="27.75" customHeight="1">
      <c r="A19" s="62" t="s">
        <v>71</v>
      </c>
      <c r="B19" s="62" t="s">
        <v>72</v>
      </c>
      <c r="C19" s="63">
        <v>124.04</v>
      </c>
      <c r="D19" s="65">
        <v>200</v>
      </c>
      <c r="E19" s="64">
        <f t="shared" si="0"/>
        <v>161.23831022250886</v>
      </c>
    </row>
    <row r="20" spans="1:5" ht="27.75" customHeight="1">
      <c r="A20" s="62" t="s">
        <v>73</v>
      </c>
      <c r="B20" s="62" t="s">
        <v>74</v>
      </c>
      <c r="C20" s="63">
        <f t="shared" si="1"/>
        <v>11</v>
      </c>
      <c r="D20" s="63">
        <f t="shared" si="2"/>
        <v>23.33</v>
      </c>
      <c r="E20" s="64">
        <f t="shared" si="0"/>
        <v>212.09090909090907</v>
      </c>
    </row>
    <row r="21" spans="1:5" ht="27.75" customHeight="1">
      <c r="A21" s="62" t="s">
        <v>75</v>
      </c>
      <c r="B21" s="62" t="s">
        <v>76</v>
      </c>
      <c r="C21" s="63">
        <v>11</v>
      </c>
      <c r="D21" s="65">
        <v>23.33</v>
      </c>
      <c r="E21" s="64">
        <f t="shared" si="0"/>
        <v>212.09090909090907</v>
      </c>
    </row>
    <row r="22" spans="1:5" ht="27.75" customHeight="1">
      <c r="A22" s="62" t="s">
        <v>77</v>
      </c>
      <c r="B22" s="62" t="s">
        <v>78</v>
      </c>
      <c r="C22" s="63">
        <f>C23</f>
        <v>215.48</v>
      </c>
      <c r="D22" s="63">
        <f t="shared" si="2"/>
        <v>194.84</v>
      </c>
      <c r="E22" s="64">
        <f t="shared" si="0"/>
        <v>90.4213848152961</v>
      </c>
    </row>
    <row r="23" spans="1:5" ht="27.75" customHeight="1">
      <c r="A23" s="62" t="s">
        <v>79</v>
      </c>
      <c r="B23" s="62" t="s">
        <v>55</v>
      </c>
      <c r="C23" s="63">
        <v>215.48</v>
      </c>
      <c r="D23" s="65">
        <v>194.84</v>
      </c>
      <c r="E23" s="64">
        <f t="shared" si="0"/>
        <v>90.4213848152961</v>
      </c>
    </row>
    <row r="24" spans="1:5" ht="27.75" customHeight="1">
      <c r="A24" s="62" t="s">
        <v>80</v>
      </c>
      <c r="B24" s="62" t="s">
        <v>81</v>
      </c>
      <c r="C24" s="63">
        <f>SUM(C25:C26)</f>
        <v>1487.18</v>
      </c>
      <c r="D24" s="63">
        <f>SUM(D25:D26)</f>
        <v>1238.41</v>
      </c>
      <c r="E24" s="64">
        <f t="shared" si="0"/>
        <v>83.27236783711453</v>
      </c>
    </row>
    <row r="25" spans="1:5" ht="27.75" customHeight="1">
      <c r="A25" s="62" t="s">
        <v>82</v>
      </c>
      <c r="B25" s="62" t="s">
        <v>83</v>
      </c>
      <c r="C25" s="63">
        <v>16</v>
      </c>
      <c r="D25" s="65"/>
      <c r="E25" s="64">
        <f t="shared" si="0"/>
        <v>0</v>
      </c>
    </row>
    <row r="26" spans="1:5" ht="27.75" customHeight="1">
      <c r="A26" s="62" t="s">
        <v>84</v>
      </c>
      <c r="B26" s="62" t="s">
        <v>81</v>
      </c>
      <c r="C26" s="63">
        <v>1471.18</v>
      </c>
      <c r="D26" s="65">
        <v>1238.41</v>
      </c>
      <c r="E26" s="64">
        <f t="shared" si="0"/>
        <v>84.17800677007573</v>
      </c>
    </row>
    <row r="27" spans="1:5" ht="27.75" customHeight="1">
      <c r="A27" s="62" t="s">
        <v>85</v>
      </c>
      <c r="B27" s="62" t="s">
        <v>28</v>
      </c>
      <c r="C27" s="63">
        <f>C28+C33+C35</f>
        <v>16680.17</v>
      </c>
      <c r="D27" s="65">
        <f>D28+D33+D35</f>
        <v>15055.580000000002</v>
      </c>
      <c r="E27" s="64">
        <f t="shared" si="0"/>
        <v>90.26035106356831</v>
      </c>
    </row>
    <row r="28" spans="1:5" ht="27.75" customHeight="1">
      <c r="A28" s="62" t="s">
        <v>86</v>
      </c>
      <c r="B28" s="62" t="s">
        <v>87</v>
      </c>
      <c r="C28" s="63">
        <f>SUM(C29:C32)</f>
        <v>16403.8</v>
      </c>
      <c r="D28" s="63">
        <f>SUM(D29:D32)</f>
        <v>14880.800000000001</v>
      </c>
      <c r="E28" s="64">
        <f t="shared" si="0"/>
        <v>90.71556590546093</v>
      </c>
    </row>
    <row r="29" spans="1:5" ht="13.5" customHeight="1">
      <c r="A29" s="62" t="s">
        <v>88</v>
      </c>
      <c r="B29" s="62" t="s">
        <v>89</v>
      </c>
      <c r="C29" s="63">
        <v>5423.92</v>
      </c>
      <c r="D29" s="65">
        <v>5571.33</v>
      </c>
      <c r="E29" s="64">
        <f t="shared" si="0"/>
        <v>102.71777607339341</v>
      </c>
    </row>
    <row r="30" spans="1:5" ht="13.5" customHeight="1">
      <c r="A30" s="62" t="s">
        <v>90</v>
      </c>
      <c r="B30" s="62" t="s">
        <v>91</v>
      </c>
      <c r="C30" s="63">
        <v>7864.35</v>
      </c>
      <c r="D30" s="65">
        <v>7488.96</v>
      </c>
      <c r="E30" s="64">
        <f t="shared" si="0"/>
        <v>95.2266875202655</v>
      </c>
    </row>
    <row r="31" spans="1:5" ht="27.75" customHeight="1">
      <c r="A31" s="62" t="s">
        <v>92</v>
      </c>
      <c r="B31" s="62" t="s">
        <v>93</v>
      </c>
      <c r="C31" s="63">
        <v>1662.31</v>
      </c>
      <c r="D31" s="65">
        <v>1820.51</v>
      </c>
      <c r="E31" s="64">
        <f t="shared" si="0"/>
        <v>109.51687711678329</v>
      </c>
    </row>
    <row r="32" spans="1:5" ht="27.75" customHeight="1">
      <c r="A32" s="62" t="s">
        <v>94</v>
      </c>
      <c r="B32" s="62" t="s">
        <v>95</v>
      </c>
      <c r="C32" s="63">
        <v>1453.22</v>
      </c>
      <c r="D32" s="65">
        <v>0</v>
      </c>
      <c r="E32" s="64">
        <f t="shared" si="0"/>
        <v>0</v>
      </c>
    </row>
    <row r="33" spans="1:5" ht="27.75" customHeight="1">
      <c r="A33" s="62" t="s">
        <v>96</v>
      </c>
      <c r="B33" s="62" t="s">
        <v>97</v>
      </c>
      <c r="C33" s="63">
        <f>C34</f>
        <v>105.42</v>
      </c>
      <c r="D33" s="63">
        <f>D34</f>
        <v>174.78</v>
      </c>
      <c r="E33" s="64">
        <f t="shared" si="0"/>
        <v>165.79396698918612</v>
      </c>
    </row>
    <row r="34" spans="1:5" ht="27.75" customHeight="1">
      <c r="A34" s="62" t="s">
        <v>98</v>
      </c>
      <c r="B34" s="62" t="s">
        <v>99</v>
      </c>
      <c r="C34" s="63">
        <v>105.42</v>
      </c>
      <c r="D34" s="63">
        <v>174.78</v>
      </c>
      <c r="E34" s="64">
        <f t="shared" si="0"/>
        <v>165.79396698918612</v>
      </c>
    </row>
    <row r="35" spans="1:5" ht="27.75" customHeight="1">
      <c r="A35" s="62" t="s">
        <v>100</v>
      </c>
      <c r="B35" s="62" t="s">
        <v>101</v>
      </c>
      <c r="C35" s="63">
        <f>C36+C37</f>
        <v>170.95</v>
      </c>
      <c r="D35" s="63">
        <f>D36+D37</f>
        <v>0</v>
      </c>
      <c r="E35" s="64">
        <f t="shared" si="0"/>
        <v>0</v>
      </c>
    </row>
    <row r="36" spans="1:5" ht="27.75" customHeight="1">
      <c r="A36" s="62" t="s">
        <v>102</v>
      </c>
      <c r="B36" s="62" t="s">
        <v>103</v>
      </c>
      <c r="C36" s="63">
        <v>72.62</v>
      </c>
      <c r="D36" s="65">
        <v>0</v>
      </c>
      <c r="E36" s="64">
        <f t="shared" si="0"/>
        <v>0</v>
      </c>
    </row>
    <row r="37" spans="1:5" ht="27.75" customHeight="1">
      <c r="A37" s="62" t="s">
        <v>104</v>
      </c>
      <c r="B37" s="62" t="s">
        <v>105</v>
      </c>
      <c r="C37" s="63">
        <v>98.33</v>
      </c>
      <c r="D37" s="65">
        <v>0</v>
      </c>
      <c r="E37" s="64">
        <f t="shared" si="0"/>
        <v>0</v>
      </c>
    </row>
    <row r="38" spans="1:5" ht="27.75" customHeight="1">
      <c r="A38" s="62" t="s">
        <v>106</v>
      </c>
      <c r="B38" s="62" t="s">
        <v>107</v>
      </c>
      <c r="C38" s="63">
        <f>C39+C43+C45</f>
        <v>673.8199999999999</v>
      </c>
      <c r="D38" s="63">
        <f>D39+D43+D45</f>
        <v>1182.55</v>
      </c>
      <c r="E38" s="64">
        <f t="shared" si="0"/>
        <v>175.499391528895</v>
      </c>
    </row>
    <row r="39" spans="1:5" ht="27.75" customHeight="1">
      <c r="A39" s="62" t="s">
        <v>108</v>
      </c>
      <c r="B39" s="62" t="s">
        <v>109</v>
      </c>
      <c r="C39" s="63">
        <f>SUM(C40:C42)</f>
        <v>649.42</v>
      </c>
      <c r="D39" s="63">
        <f>SUM(D40:D42)</f>
        <v>549.55</v>
      </c>
      <c r="E39" s="64">
        <f t="shared" si="0"/>
        <v>84.62166240645499</v>
      </c>
    </row>
    <row r="40" spans="1:5" ht="27.75" customHeight="1">
      <c r="A40" s="62" t="s">
        <v>110</v>
      </c>
      <c r="B40" s="62" t="s">
        <v>111</v>
      </c>
      <c r="C40" s="63">
        <v>327.7</v>
      </c>
      <c r="D40" s="65">
        <v>200</v>
      </c>
      <c r="E40" s="64">
        <f t="shared" si="0"/>
        <v>61.03143118706134</v>
      </c>
    </row>
    <row r="41" spans="1:5" ht="27.75" customHeight="1">
      <c r="A41" s="62" t="s">
        <v>112</v>
      </c>
      <c r="B41" s="62" t="s">
        <v>113</v>
      </c>
      <c r="C41" s="63">
        <v>20.32</v>
      </c>
      <c r="D41" s="65">
        <v>216</v>
      </c>
      <c r="E41" s="64">
        <f t="shared" si="0"/>
        <v>1062.992125984252</v>
      </c>
    </row>
    <row r="42" spans="1:5" ht="27.75" customHeight="1">
      <c r="A42" s="62" t="s">
        <v>114</v>
      </c>
      <c r="B42" s="62" t="s">
        <v>115</v>
      </c>
      <c r="C42" s="63">
        <v>301.4</v>
      </c>
      <c r="D42" s="65">
        <v>133.55</v>
      </c>
      <c r="E42" s="64">
        <f t="shared" si="0"/>
        <v>44.30988719309888</v>
      </c>
    </row>
    <row r="43" spans="1:5" ht="27.75" customHeight="1">
      <c r="A43" s="62" t="s">
        <v>116</v>
      </c>
      <c r="B43" s="62" t="s">
        <v>117</v>
      </c>
      <c r="C43" s="63">
        <f>C44</f>
        <v>0.6</v>
      </c>
      <c r="D43" s="63">
        <f>D44</f>
        <v>0</v>
      </c>
      <c r="E43" s="64">
        <f t="shared" si="0"/>
        <v>0</v>
      </c>
    </row>
    <row r="44" spans="1:5" ht="27.75" customHeight="1">
      <c r="A44" s="62" t="s">
        <v>118</v>
      </c>
      <c r="B44" s="62" t="s">
        <v>119</v>
      </c>
      <c r="C44" s="63">
        <v>0.6</v>
      </c>
      <c r="D44" s="65">
        <v>0</v>
      </c>
      <c r="E44" s="64">
        <f t="shared" si="0"/>
        <v>0</v>
      </c>
    </row>
    <row r="45" spans="1:5" ht="27.75" customHeight="1">
      <c r="A45" s="62" t="s">
        <v>120</v>
      </c>
      <c r="B45" s="62" t="s">
        <v>121</v>
      </c>
      <c r="C45" s="63">
        <f>C46</f>
        <v>23.8</v>
      </c>
      <c r="D45" s="63">
        <f>D46+D47</f>
        <v>633</v>
      </c>
      <c r="E45" s="64">
        <f t="shared" si="0"/>
        <v>2659.6638655462184</v>
      </c>
    </row>
    <row r="46" spans="1:5" ht="27.75" customHeight="1">
      <c r="A46" s="62" t="s">
        <v>122</v>
      </c>
      <c r="B46" s="62" t="s">
        <v>123</v>
      </c>
      <c r="C46" s="63">
        <v>23.8</v>
      </c>
      <c r="D46" s="65">
        <v>0</v>
      </c>
      <c r="E46" s="64">
        <f t="shared" si="0"/>
        <v>0</v>
      </c>
    </row>
    <row r="47" spans="1:5" ht="27.75" customHeight="1">
      <c r="A47" s="66">
        <v>2079999</v>
      </c>
      <c r="B47" s="62" t="s">
        <v>124</v>
      </c>
      <c r="C47" s="63"/>
      <c r="D47" s="65">
        <v>633</v>
      </c>
      <c r="E47" s="64" t="e">
        <f t="shared" si="0"/>
        <v>#DIV/0!</v>
      </c>
    </row>
    <row r="48" spans="1:5" ht="27.75" customHeight="1">
      <c r="A48" s="62" t="s">
        <v>125</v>
      </c>
      <c r="B48" s="62" t="s">
        <v>30</v>
      </c>
      <c r="C48" s="63">
        <f>C49+C51+C53+C60+C62+C64+C66+C69+C71+C73</f>
        <v>6217.95</v>
      </c>
      <c r="D48" s="63">
        <f>D49+D51+D53+D60+D62+D64+D66+D69+D71+D73</f>
        <v>6355.200000000001</v>
      </c>
      <c r="E48" s="64">
        <f t="shared" si="0"/>
        <v>102.20731913251153</v>
      </c>
    </row>
    <row r="49" spans="1:5" ht="27.75" customHeight="1">
      <c r="A49" s="62" t="s">
        <v>126</v>
      </c>
      <c r="B49" s="62" t="s">
        <v>127</v>
      </c>
      <c r="C49" s="63">
        <f>C50</f>
        <v>83.27</v>
      </c>
      <c r="D49" s="63">
        <f>D50</f>
        <v>15.6</v>
      </c>
      <c r="E49" s="64">
        <f t="shared" si="0"/>
        <v>18.734238020895884</v>
      </c>
    </row>
    <row r="50" spans="1:5" ht="27.75" customHeight="1">
      <c r="A50" s="62" t="s">
        <v>128</v>
      </c>
      <c r="B50" s="62" t="s">
        <v>129</v>
      </c>
      <c r="C50" s="63">
        <v>83.27</v>
      </c>
      <c r="D50" s="65">
        <v>15.6</v>
      </c>
      <c r="E50" s="64">
        <f t="shared" si="0"/>
        <v>18.734238020895884</v>
      </c>
    </row>
    <row r="51" spans="1:5" ht="27.75" customHeight="1">
      <c r="A51" s="62" t="s">
        <v>130</v>
      </c>
      <c r="B51" s="62" t="s">
        <v>131</v>
      </c>
      <c r="C51" s="63">
        <f>C52</f>
        <v>3231.96</v>
      </c>
      <c r="D51" s="63">
        <f>D52</f>
        <v>3902</v>
      </c>
      <c r="E51" s="64">
        <f t="shared" si="0"/>
        <v>120.73169222391367</v>
      </c>
    </row>
    <row r="52" spans="1:5" ht="27.75" customHeight="1">
      <c r="A52" s="62" t="s">
        <v>132</v>
      </c>
      <c r="B52" s="62" t="s">
        <v>133</v>
      </c>
      <c r="C52" s="63">
        <v>3231.96</v>
      </c>
      <c r="D52" s="65">
        <v>3902</v>
      </c>
      <c r="E52" s="64">
        <f t="shared" si="0"/>
        <v>120.73169222391367</v>
      </c>
    </row>
    <row r="53" spans="1:5" ht="27.75" customHeight="1">
      <c r="A53" s="62" t="s">
        <v>134</v>
      </c>
      <c r="B53" s="62" t="s">
        <v>135</v>
      </c>
      <c r="C53" s="63">
        <f>SUM(C54:C59)</f>
        <v>2134.94</v>
      </c>
      <c r="D53" s="63">
        <f>SUM(D54:D59)</f>
        <v>2209.58</v>
      </c>
      <c r="E53" s="64">
        <f t="shared" si="0"/>
        <v>103.49611698689425</v>
      </c>
    </row>
    <row r="54" spans="1:5" ht="27.75" customHeight="1">
      <c r="A54" s="62" t="s">
        <v>136</v>
      </c>
      <c r="B54" s="62" t="s">
        <v>137</v>
      </c>
      <c r="C54" s="63"/>
      <c r="D54" s="63">
        <v>38.07</v>
      </c>
      <c r="E54" s="64" t="e">
        <f t="shared" si="0"/>
        <v>#DIV/0!</v>
      </c>
    </row>
    <row r="55" spans="1:5" ht="27.75" customHeight="1">
      <c r="A55" s="62" t="s">
        <v>138</v>
      </c>
      <c r="B55" s="62" t="s">
        <v>139</v>
      </c>
      <c r="C55" s="63">
        <v>99.07</v>
      </c>
      <c r="D55" s="65">
        <v>189.69</v>
      </c>
      <c r="E55" s="64">
        <f aca="true" t="shared" si="3" ref="E55:E117">D55/C55*100</f>
        <v>191.4706772988796</v>
      </c>
    </row>
    <row r="56" spans="1:5" ht="27.75" customHeight="1">
      <c r="A56" s="62" t="s">
        <v>140</v>
      </c>
      <c r="B56" s="62" t="s">
        <v>141</v>
      </c>
      <c r="C56" s="63">
        <v>44.74</v>
      </c>
      <c r="D56" s="65">
        <v>0</v>
      </c>
      <c r="E56" s="64">
        <f t="shared" si="3"/>
        <v>0</v>
      </c>
    </row>
    <row r="57" spans="1:5" ht="27.75" customHeight="1">
      <c r="A57" s="62" t="s">
        <v>142</v>
      </c>
      <c r="B57" s="62" t="s">
        <v>143</v>
      </c>
      <c r="C57" s="63">
        <v>1393.26</v>
      </c>
      <c r="D57" s="65">
        <v>1314</v>
      </c>
      <c r="E57" s="64">
        <f t="shared" si="3"/>
        <v>94.31118384221179</v>
      </c>
    </row>
    <row r="58" spans="1:5" ht="27.75" customHeight="1">
      <c r="A58" s="62" t="s">
        <v>144</v>
      </c>
      <c r="B58" s="62" t="s">
        <v>145</v>
      </c>
      <c r="C58" s="63">
        <v>569.01</v>
      </c>
      <c r="D58" s="65">
        <v>634.56</v>
      </c>
      <c r="E58" s="64">
        <f t="shared" si="3"/>
        <v>111.52000843570411</v>
      </c>
    </row>
    <row r="59" spans="1:5" ht="27.75" customHeight="1">
      <c r="A59" s="62" t="s">
        <v>146</v>
      </c>
      <c r="B59" s="62" t="s">
        <v>147</v>
      </c>
      <c r="C59" s="63">
        <v>28.86</v>
      </c>
      <c r="D59" s="63">
        <v>33.26</v>
      </c>
      <c r="E59" s="64">
        <f t="shared" si="3"/>
        <v>115.24601524601523</v>
      </c>
    </row>
    <row r="60" spans="1:5" ht="27.75" customHeight="1">
      <c r="A60" s="62" t="s">
        <v>148</v>
      </c>
      <c r="B60" s="62" t="s">
        <v>149</v>
      </c>
      <c r="C60" s="63">
        <f aca="true" t="shared" si="4" ref="C60:C64">C61</f>
        <v>31.06</v>
      </c>
      <c r="D60" s="63">
        <f aca="true" t="shared" si="5" ref="D60:D64">D61</f>
        <v>28.02</v>
      </c>
      <c r="E60" s="64">
        <f t="shared" si="3"/>
        <v>90.21249195106246</v>
      </c>
    </row>
    <row r="61" spans="1:5" ht="27.75" customHeight="1">
      <c r="A61" s="62" t="s">
        <v>150</v>
      </c>
      <c r="B61" s="62" t="s">
        <v>151</v>
      </c>
      <c r="C61" s="63">
        <v>31.06</v>
      </c>
      <c r="D61" s="65">
        <v>28.02</v>
      </c>
      <c r="E61" s="64">
        <f t="shared" si="3"/>
        <v>90.21249195106246</v>
      </c>
    </row>
    <row r="62" spans="1:5" ht="27.75" customHeight="1">
      <c r="A62" s="62" t="s">
        <v>152</v>
      </c>
      <c r="B62" s="62" t="s">
        <v>153</v>
      </c>
      <c r="C62" s="63">
        <f t="shared" si="4"/>
        <v>151.24</v>
      </c>
      <c r="D62" s="63">
        <f t="shared" si="5"/>
        <v>0</v>
      </c>
      <c r="E62" s="64">
        <f t="shared" si="3"/>
        <v>0</v>
      </c>
    </row>
    <row r="63" spans="1:5" ht="27.75" customHeight="1">
      <c r="A63" s="62" t="s">
        <v>154</v>
      </c>
      <c r="B63" s="62" t="s">
        <v>155</v>
      </c>
      <c r="C63" s="63">
        <v>151.24</v>
      </c>
      <c r="D63" s="65"/>
      <c r="E63" s="64">
        <f t="shared" si="3"/>
        <v>0</v>
      </c>
    </row>
    <row r="64" spans="1:5" ht="27.75" customHeight="1">
      <c r="A64" s="62" t="s">
        <v>156</v>
      </c>
      <c r="B64" s="62" t="s">
        <v>157</v>
      </c>
      <c r="C64" s="63">
        <f t="shared" si="4"/>
        <v>16.95</v>
      </c>
      <c r="D64" s="63">
        <f t="shared" si="5"/>
        <v>0</v>
      </c>
      <c r="E64" s="64">
        <f t="shared" si="3"/>
        <v>0</v>
      </c>
    </row>
    <row r="65" spans="1:5" ht="27.75" customHeight="1">
      <c r="A65" s="62" t="s">
        <v>158</v>
      </c>
      <c r="B65" s="62" t="s">
        <v>159</v>
      </c>
      <c r="C65" s="63">
        <v>16.95</v>
      </c>
      <c r="D65" s="65"/>
      <c r="E65" s="64">
        <f t="shared" si="3"/>
        <v>0</v>
      </c>
    </row>
    <row r="66" spans="1:5" ht="32.25" customHeight="1">
      <c r="A66" s="62" t="s">
        <v>160</v>
      </c>
      <c r="B66" s="62" t="s">
        <v>161</v>
      </c>
      <c r="C66" s="63">
        <f>C67+C68</f>
        <v>351.95</v>
      </c>
      <c r="D66" s="63">
        <f>D67+D68</f>
        <v>0</v>
      </c>
      <c r="E66" s="64">
        <f t="shared" si="3"/>
        <v>0</v>
      </c>
    </row>
    <row r="67" spans="1:5" ht="27.75" customHeight="1">
      <c r="A67" s="62" t="s">
        <v>162</v>
      </c>
      <c r="B67" s="62" t="s">
        <v>163</v>
      </c>
      <c r="C67" s="63">
        <v>351.7</v>
      </c>
      <c r="D67" s="65"/>
      <c r="E67" s="64">
        <f t="shared" si="3"/>
        <v>0</v>
      </c>
    </row>
    <row r="68" spans="1:5" ht="27.75" customHeight="1">
      <c r="A68" s="62" t="s">
        <v>164</v>
      </c>
      <c r="B68" s="62" t="s">
        <v>165</v>
      </c>
      <c r="C68" s="63">
        <v>0.25</v>
      </c>
      <c r="D68" s="65">
        <v>0</v>
      </c>
      <c r="E68" s="64">
        <f t="shared" si="3"/>
        <v>0</v>
      </c>
    </row>
    <row r="69" spans="1:5" ht="27.75" customHeight="1">
      <c r="A69" s="62" t="s">
        <v>166</v>
      </c>
      <c r="B69" s="62" t="s">
        <v>167</v>
      </c>
      <c r="C69" s="63">
        <f aca="true" t="shared" si="6" ref="C69:C73">C70</f>
        <v>174</v>
      </c>
      <c r="D69" s="63">
        <f aca="true" t="shared" si="7" ref="D69:D73">D70</f>
        <v>200</v>
      </c>
      <c r="E69" s="64">
        <f t="shared" si="3"/>
        <v>114.94252873563218</v>
      </c>
    </row>
    <row r="70" spans="1:5" ht="27.75" customHeight="1">
      <c r="A70" s="62" t="s">
        <v>168</v>
      </c>
      <c r="B70" s="62" t="s">
        <v>169</v>
      </c>
      <c r="C70" s="63">
        <v>174</v>
      </c>
      <c r="D70" s="65">
        <v>200</v>
      </c>
      <c r="E70" s="64">
        <f t="shared" si="3"/>
        <v>114.94252873563218</v>
      </c>
    </row>
    <row r="71" spans="1:5" ht="27.75" customHeight="1">
      <c r="A71" s="62" t="s">
        <v>170</v>
      </c>
      <c r="B71" s="62" t="s">
        <v>171</v>
      </c>
      <c r="C71" s="63">
        <f t="shared" si="6"/>
        <v>15.5</v>
      </c>
      <c r="D71" s="63">
        <f t="shared" si="7"/>
        <v>0</v>
      </c>
      <c r="E71" s="64">
        <f t="shared" si="3"/>
        <v>0</v>
      </c>
    </row>
    <row r="72" spans="1:5" ht="27.75" customHeight="1">
      <c r="A72" s="62" t="s">
        <v>172</v>
      </c>
      <c r="B72" s="62" t="s">
        <v>173</v>
      </c>
      <c r="C72" s="63">
        <v>15.5</v>
      </c>
      <c r="D72" s="65">
        <v>0</v>
      </c>
      <c r="E72" s="64">
        <f t="shared" si="3"/>
        <v>0</v>
      </c>
    </row>
    <row r="73" spans="1:5" ht="27.75" customHeight="1">
      <c r="A73" s="62" t="s">
        <v>174</v>
      </c>
      <c r="B73" s="62" t="s">
        <v>175</v>
      </c>
      <c r="C73" s="63">
        <f t="shared" si="6"/>
        <v>27.08</v>
      </c>
      <c r="D73" s="63">
        <f t="shared" si="7"/>
        <v>0</v>
      </c>
      <c r="E73" s="64">
        <f t="shared" si="3"/>
        <v>0</v>
      </c>
    </row>
    <row r="74" spans="1:5" ht="27.75" customHeight="1">
      <c r="A74" s="62" t="s">
        <v>176</v>
      </c>
      <c r="B74" s="62" t="s">
        <v>175</v>
      </c>
      <c r="C74" s="63">
        <v>27.08</v>
      </c>
      <c r="D74" s="65">
        <v>0</v>
      </c>
      <c r="E74" s="64">
        <f t="shared" si="3"/>
        <v>0</v>
      </c>
    </row>
    <row r="75" spans="1:5" ht="27.75" customHeight="1">
      <c r="A75" s="62" t="s">
        <v>177</v>
      </c>
      <c r="B75" s="62" t="s">
        <v>178</v>
      </c>
      <c r="C75" s="63">
        <f>C76+C79+C82+C84+C86+C90+C92+C94</f>
        <v>7188.4400000000005</v>
      </c>
      <c r="D75" s="63">
        <f>D76+D79+D82+D84+D86+D90+D92+D94</f>
        <v>6437.580000000001</v>
      </c>
      <c r="E75" s="64">
        <f aca="true" t="shared" si="8" ref="E75:E77">D78/C75*100</f>
        <v>0</v>
      </c>
    </row>
    <row r="76" spans="1:5" ht="27.75" customHeight="1">
      <c r="A76" s="62" t="s">
        <v>179</v>
      </c>
      <c r="B76" s="62" t="s">
        <v>180</v>
      </c>
      <c r="C76" s="63">
        <f>C77+C78</f>
        <v>3218.79</v>
      </c>
      <c r="D76" s="63">
        <f>D77+D78</f>
        <v>2555.86</v>
      </c>
      <c r="E76" s="64">
        <f t="shared" si="8"/>
        <v>63.86809950322948</v>
      </c>
    </row>
    <row r="77" spans="1:5" ht="27.75" customHeight="1">
      <c r="A77" s="62" t="s">
        <v>181</v>
      </c>
      <c r="B77" s="62" t="s">
        <v>182</v>
      </c>
      <c r="C77" s="63">
        <v>3210.02</v>
      </c>
      <c r="D77" s="65">
        <v>2555.86</v>
      </c>
      <c r="E77" s="64">
        <f t="shared" si="8"/>
        <v>64.0425916349431</v>
      </c>
    </row>
    <row r="78" spans="1:5" ht="27.75" customHeight="1">
      <c r="A78" s="62" t="s">
        <v>183</v>
      </c>
      <c r="B78" s="62" t="s">
        <v>184</v>
      </c>
      <c r="C78" s="63">
        <v>8.77</v>
      </c>
      <c r="D78" s="65"/>
      <c r="E78" s="64">
        <f>D78/C78*100</f>
        <v>0</v>
      </c>
    </row>
    <row r="79" spans="1:5" ht="27.75" customHeight="1">
      <c r="A79" s="62" t="s">
        <v>185</v>
      </c>
      <c r="B79" s="62" t="s">
        <v>186</v>
      </c>
      <c r="C79" s="63">
        <f>C80+C81</f>
        <v>2366.58</v>
      </c>
      <c r="D79" s="63">
        <f>D80+D81</f>
        <v>2055.78</v>
      </c>
      <c r="E79" s="64">
        <f t="shared" si="3"/>
        <v>86.86712471160916</v>
      </c>
    </row>
    <row r="80" spans="1:5" ht="27.75" customHeight="1">
      <c r="A80" s="62" t="s">
        <v>187</v>
      </c>
      <c r="B80" s="62" t="s">
        <v>188</v>
      </c>
      <c r="C80" s="63">
        <v>2365.72</v>
      </c>
      <c r="D80" s="65">
        <v>2055.78</v>
      </c>
      <c r="E80" s="64">
        <f t="shared" si="3"/>
        <v>86.89870314322914</v>
      </c>
    </row>
    <row r="81" spans="1:5" ht="27.75" customHeight="1">
      <c r="A81" s="62" t="s">
        <v>189</v>
      </c>
      <c r="B81" s="62" t="s">
        <v>190</v>
      </c>
      <c r="C81" s="63">
        <v>0.86</v>
      </c>
      <c r="D81" s="65"/>
      <c r="E81" s="64">
        <f t="shared" si="3"/>
        <v>0</v>
      </c>
    </row>
    <row r="82" spans="1:5" ht="27.75" customHeight="1">
      <c r="A82" s="62" t="s">
        <v>191</v>
      </c>
      <c r="B82" s="62" t="s">
        <v>192</v>
      </c>
      <c r="C82" s="63">
        <f>C83</f>
        <v>5</v>
      </c>
      <c r="D82" s="65"/>
      <c r="E82" s="64">
        <f t="shared" si="3"/>
        <v>0</v>
      </c>
    </row>
    <row r="83" spans="1:5" ht="27.75" customHeight="1">
      <c r="A83" s="62" t="s">
        <v>193</v>
      </c>
      <c r="B83" s="62" t="s">
        <v>194</v>
      </c>
      <c r="C83" s="63">
        <v>5</v>
      </c>
      <c r="D83" s="65"/>
      <c r="E83" s="64">
        <f t="shared" si="3"/>
        <v>0</v>
      </c>
    </row>
    <row r="84" spans="1:5" ht="27.75" customHeight="1">
      <c r="A84" s="62" t="s">
        <v>195</v>
      </c>
      <c r="B84" s="62" t="s">
        <v>196</v>
      </c>
      <c r="C84" s="63">
        <f>C85</f>
        <v>132.08</v>
      </c>
      <c r="D84" s="63">
        <f>D85</f>
        <v>226.6</v>
      </c>
      <c r="E84" s="64">
        <f t="shared" si="3"/>
        <v>171.56268927922468</v>
      </c>
    </row>
    <row r="85" spans="1:5" ht="27.75" customHeight="1">
      <c r="A85" s="62" t="s">
        <v>197</v>
      </c>
      <c r="B85" s="62" t="s">
        <v>198</v>
      </c>
      <c r="C85" s="63">
        <v>132.08</v>
      </c>
      <c r="D85" s="65">
        <v>226.6</v>
      </c>
      <c r="E85" s="64">
        <f t="shared" si="3"/>
        <v>171.56268927922468</v>
      </c>
    </row>
    <row r="86" spans="1:5" ht="27.75" customHeight="1">
      <c r="A86" s="62" t="s">
        <v>199</v>
      </c>
      <c r="B86" s="62" t="s">
        <v>200</v>
      </c>
      <c r="C86" s="63">
        <f>SUM(C87:C89)</f>
        <v>1390.81</v>
      </c>
      <c r="D86" s="63">
        <f>SUM(D87:D89)</f>
        <v>1599.34</v>
      </c>
      <c r="E86" s="64">
        <f t="shared" si="3"/>
        <v>114.99342109993458</v>
      </c>
    </row>
    <row r="87" spans="1:5" ht="27.75" customHeight="1">
      <c r="A87" s="62" t="s">
        <v>201</v>
      </c>
      <c r="B87" s="62" t="s">
        <v>202</v>
      </c>
      <c r="C87" s="63">
        <v>103.9</v>
      </c>
      <c r="D87" s="65">
        <v>128.76</v>
      </c>
      <c r="E87" s="64">
        <f t="shared" si="3"/>
        <v>123.92685274302212</v>
      </c>
    </row>
    <row r="88" spans="1:5" ht="27.75" customHeight="1">
      <c r="A88" s="62" t="s">
        <v>203</v>
      </c>
      <c r="B88" s="62" t="s">
        <v>204</v>
      </c>
      <c r="C88" s="63">
        <v>989.4</v>
      </c>
      <c r="D88" s="65">
        <v>1101.99</v>
      </c>
      <c r="E88" s="64">
        <f t="shared" si="3"/>
        <v>111.37962401455428</v>
      </c>
    </row>
    <row r="89" spans="1:5" ht="27.75" customHeight="1">
      <c r="A89" s="62" t="s">
        <v>205</v>
      </c>
      <c r="B89" s="62" t="s">
        <v>206</v>
      </c>
      <c r="C89" s="63">
        <v>297.51</v>
      </c>
      <c r="D89" s="65">
        <v>368.59</v>
      </c>
      <c r="E89" s="64">
        <f t="shared" si="3"/>
        <v>123.89163389465901</v>
      </c>
    </row>
    <row r="90" spans="1:5" ht="27.75" customHeight="1">
      <c r="A90" s="62" t="s">
        <v>207</v>
      </c>
      <c r="B90" s="62" t="s">
        <v>208</v>
      </c>
      <c r="C90" s="63">
        <f aca="true" t="shared" si="9" ref="C90:C94">C91</f>
        <v>7.22</v>
      </c>
      <c r="D90" s="63">
        <f aca="true" t="shared" si="10" ref="D90:D94">D91</f>
        <v>0</v>
      </c>
      <c r="E90" s="64">
        <f t="shared" si="3"/>
        <v>0</v>
      </c>
    </row>
    <row r="91" spans="1:5" ht="27.75" customHeight="1">
      <c r="A91" s="62" t="s">
        <v>209</v>
      </c>
      <c r="B91" s="62" t="s">
        <v>210</v>
      </c>
      <c r="C91" s="63">
        <v>7.22</v>
      </c>
      <c r="D91" s="65">
        <v>0</v>
      </c>
      <c r="E91" s="64">
        <f t="shared" si="3"/>
        <v>0</v>
      </c>
    </row>
    <row r="92" spans="1:5" ht="27.75" customHeight="1">
      <c r="A92" s="62" t="s">
        <v>211</v>
      </c>
      <c r="B92" s="62" t="s">
        <v>212</v>
      </c>
      <c r="C92" s="63">
        <f t="shared" si="9"/>
        <v>6.15</v>
      </c>
      <c r="D92" s="63">
        <f t="shared" si="10"/>
        <v>0</v>
      </c>
      <c r="E92" s="64">
        <f t="shared" si="3"/>
        <v>0</v>
      </c>
    </row>
    <row r="93" spans="1:5" ht="27.75" customHeight="1">
      <c r="A93" s="62" t="s">
        <v>213</v>
      </c>
      <c r="B93" s="62" t="s">
        <v>214</v>
      </c>
      <c r="C93" s="63">
        <v>6.15</v>
      </c>
      <c r="D93" s="65">
        <v>0</v>
      </c>
      <c r="E93" s="64">
        <f t="shared" si="3"/>
        <v>0</v>
      </c>
    </row>
    <row r="94" spans="1:5" ht="27.75" customHeight="1">
      <c r="A94" s="62" t="s">
        <v>215</v>
      </c>
      <c r="B94" s="62" t="s">
        <v>216</v>
      </c>
      <c r="C94" s="63">
        <f t="shared" si="9"/>
        <v>61.81</v>
      </c>
      <c r="D94" s="63">
        <f t="shared" si="10"/>
        <v>0</v>
      </c>
      <c r="E94" s="64">
        <f t="shared" si="3"/>
        <v>0</v>
      </c>
    </row>
    <row r="95" spans="1:5" ht="27.75" customHeight="1">
      <c r="A95" s="62" t="s">
        <v>217</v>
      </c>
      <c r="B95" s="62" t="s">
        <v>216</v>
      </c>
      <c r="C95" s="63">
        <v>61.81</v>
      </c>
      <c r="D95" s="65"/>
      <c r="E95" s="64">
        <f t="shared" si="3"/>
        <v>0</v>
      </c>
    </row>
    <row r="96" spans="1:5" ht="27.75" customHeight="1">
      <c r="A96" s="62" t="s">
        <v>218</v>
      </c>
      <c r="B96" s="62" t="s">
        <v>32</v>
      </c>
      <c r="C96" s="63">
        <f aca="true" t="shared" si="11" ref="C96:C100">C97</f>
        <v>436.65</v>
      </c>
      <c r="D96" s="63">
        <f aca="true" t="shared" si="12" ref="D96:D100">D97</f>
        <v>0</v>
      </c>
      <c r="E96" s="64">
        <f t="shared" si="3"/>
        <v>0</v>
      </c>
    </row>
    <row r="97" spans="1:5" ht="27.75" customHeight="1">
      <c r="A97" s="62" t="s">
        <v>219</v>
      </c>
      <c r="B97" s="62" t="s">
        <v>220</v>
      </c>
      <c r="C97" s="63">
        <f t="shared" si="11"/>
        <v>436.65</v>
      </c>
      <c r="D97" s="63">
        <f t="shared" si="12"/>
        <v>0</v>
      </c>
      <c r="E97" s="64">
        <f t="shared" si="3"/>
        <v>0</v>
      </c>
    </row>
    <row r="98" spans="1:5" ht="27.75" customHeight="1">
      <c r="A98" s="62" t="s">
        <v>221</v>
      </c>
      <c r="B98" s="62" t="s">
        <v>222</v>
      </c>
      <c r="C98" s="63">
        <v>436.65</v>
      </c>
      <c r="D98" s="65">
        <v>0</v>
      </c>
      <c r="E98" s="64">
        <f t="shared" si="3"/>
        <v>0</v>
      </c>
    </row>
    <row r="99" spans="1:5" ht="27.75" customHeight="1">
      <c r="A99" s="62" t="s">
        <v>223</v>
      </c>
      <c r="B99" s="62" t="s">
        <v>33</v>
      </c>
      <c r="C99" s="63">
        <f>C100+C102</f>
        <v>6517.88</v>
      </c>
      <c r="D99" s="63">
        <f>D100+D102</f>
        <v>6707.11</v>
      </c>
      <c r="E99" s="64">
        <f t="shared" si="3"/>
        <v>102.90324461327916</v>
      </c>
    </row>
    <row r="100" spans="1:5" ht="27.75" customHeight="1">
      <c r="A100" s="62" t="s">
        <v>224</v>
      </c>
      <c r="B100" s="62" t="s">
        <v>225</v>
      </c>
      <c r="C100" s="63">
        <f t="shared" si="11"/>
        <v>14.88</v>
      </c>
      <c r="D100" s="63">
        <f t="shared" si="12"/>
        <v>15</v>
      </c>
      <c r="E100" s="64">
        <f t="shared" si="3"/>
        <v>100.80645161290323</v>
      </c>
    </row>
    <row r="101" spans="1:5" ht="27.75" customHeight="1">
      <c r="A101" s="62" t="s">
        <v>226</v>
      </c>
      <c r="B101" s="62" t="s">
        <v>225</v>
      </c>
      <c r="C101" s="63">
        <v>14.88</v>
      </c>
      <c r="D101" s="65">
        <v>15</v>
      </c>
      <c r="E101" s="64">
        <f t="shared" si="3"/>
        <v>100.80645161290323</v>
      </c>
    </row>
    <row r="102" spans="1:5" ht="27.75" customHeight="1">
      <c r="A102" s="62" t="s">
        <v>227</v>
      </c>
      <c r="B102" s="62" t="s">
        <v>228</v>
      </c>
      <c r="C102" s="63">
        <f>C103</f>
        <v>6503</v>
      </c>
      <c r="D102" s="65">
        <f>D103</f>
        <v>6692.11</v>
      </c>
      <c r="E102" s="64">
        <f t="shared" si="3"/>
        <v>102.90804244194986</v>
      </c>
    </row>
    <row r="103" spans="1:5" ht="27.75" customHeight="1">
      <c r="A103" s="62" t="s">
        <v>229</v>
      </c>
      <c r="B103" s="62" t="s">
        <v>228</v>
      </c>
      <c r="C103" s="63">
        <v>6503</v>
      </c>
      <c r="D103" s="65">
        <v>6692.11</v>
      </c>
      <c r="E103" s="64">
        <f t="shared" si="3"/>
        <v>102.90804244194986</v>
      </c>
    </row>
    <row r="104" spans="1:5" ht="27.75" customHeight="1">
      <c r="A104" s="62" t="s">
        <v>230</v>
      </c>
      <c r="B104" s="62" t="s">
        <v>34</v>
      </c>
      <c r="C104" s="63">
        <f>C105+C110+C113+C115</f>
        <v>6889.97</v>
      </c>
      <c r="D104" s="63">
        <f>D105+D110+D113+D115</f>
        <v>65.18</v>
      </c>
      <c r="E104" s="64">
        <f t="shared" si="3"/>
        <v>0.9460128273417736</v>
      </c>
    </row>
    <row r="105" spans="1:5" ht="27.75" customHeight="1">
      <c r="A105" s="62" t="s">
        <v>231</v>
      </c>
      <c r="B105" s="62" t="s">
        <v>232</v>
      </c>
      <c r="C105" s="63">
        <f>SUM(C106:C109)</f>
        <v>6682.110000000001</v>
      </c>
      <c r="D105" s="63">
        <f>SUM(D106:D109)</f>
        <v>5</v>
      </c>
      <c r="E105" s="64">
        <f t="shared" si="3"/>
        <v>0.0748266640327681</v>
      </c>
    </row>
    <row r="106" spans="1:5" ht="27.75" customHeight="1">
      <c r="A106" s="62" t="s">
        <v>233</v>
      </c>
      <c r="B106" s="62" t="s">
        <v>234</v>
      </c>
      <c r="C106" s="63">
        <v>8.76</v>
      </c>
      <c r="D106" s="65">
        <v>5</v>
      </c>
      <c r="E106" s="64">
        <f t="shared" si="3"/>
        <v>57.077625570776256</v>
      </c>
    </row>
    <row r="107" spans="1:5" ht="27.75" customHeight="1">
      <c r="A107" s="62" t="s">
        <v>235</v>
      </c>
      <c r="B107" s="62" t="s">
        <v>236</v>
      </c>
      <c r="C107" s="63">
        <v>6</v>
      </c>
      <c r="D107" s="65"/>
      <c r="E107" s="64">
        <f t="shared" si="3"/>
        <v>0</v>
      </c>
    </row>
    <row r="108" spans="1:5" ht="27.75" customHeight="1">
      <c r="A108" s="62" t="s">
        <v>237</v>
      </c>
      <c r="B108" s="62" t="s">
        <v>238</v>
      </c>
      <c r="C108" s="63">
        <v>4</v>
      </c>
      <c r="D108" s="65"/>
      <c r="E108" s="64">
        <f t="shared" si="3"/>
        <v>0</v>
      </c>
    </row>
    <row r="109" spans="1:5" ht="27.75" customHeight="1">
      <c r="A109" s="62" t="s">
        <v>239</v>
      </c>
      <c r="B109" s="62" t="s">
        <v>240</v>
      </c>
      <c r="C109" s="63">
        <v>6663.35</v>
      </c>
      <c r="D109" s="63">
        <v>0</v>
      </c>
      <c r="E109" s="64">
        <f t="shared" si="3"/>
        <v>0</v>
      </c>
    </row>
    <row r="110" spans="1:5" ht="27.75" customHeight="1">
      <c r="A110" s="62" t="s">
        <v>241</v>
      </c>
      <c r="B110" s="62" t="s">
        <v>242</v>
      </c>
      <c r="C110" s="63">
        <f>C111+C112</f>
        <v>116.68</v>
      </c>
      <c r="D110" s="63">
        <f>D111+D112</f>
        <v>0</v>
      </c>
      <c r="E110" s="64">
        <f t="shared" si="3"/>
        <v>0</v>
      </c>
    </row>
    <row r="111" spans="1:5" ht="27.75" customHeight="1">
      <c r="A111" s="62" t="s">
        <v>243</v>
      </c>
      <c r="B111" s="62" t="s">
        <v>244</v>
      </c>
      <c r="C111" s="63">
        <v>53.83</v>
      </c>
      <c r="D111" s="65"/>
      <c r="E111" s="64">
        <f t="shared" si="3"/>
        <v>0</v>
      </c>
    </row>
    <row r="112" spans="1:5" ht="27.75" customHeight="1">
      <c r="A112" s="62" t="s">
        <v>245</v>
      </c>
      <c r="B112" s="62" t="s">
        <v>246</v>
      </c>
      <c r="C112" s="63">
        <v>62.85</v>
      </c>
      <c r="D112" s="65"/>
      <c r="E112" s="64">
        <f t="shared" si="3"/>
        <v>0</v>
      </c>
    </row>
    <row r="113" spans="1:5" ht="27.75" customHeight="1">
      <c r="A113" s="62" t="s">
        <v>247</v>
      </c>
      <c r="B113" s="62" t="s">
        <v>248</v>
      </c>
      <c r="C113" s="63">
        <f aca="true" t="shared" si="13" ref="C113:C117">C114</f>
        <v>41.45</v>
      </c>
      <c r="D113" s="65"/>
      <c r="E113" s="64">
        <f t="shared" si="3"/>
        <v>0</v>
      </c>
    </row>
    <row r="114" spans="1:5" ht="27.75" customHeight="1">
      <c r="A114" s="62" t="s">
        <v>249</v>
      </c>
      <c r="B114" s="62" t="s">
        <v>250</v>
      </c>
      <c r="C114" s="63">
        <v>41.45</v>
      </c>
      <c r="D114" s="65"/>
      <c r="E114" s="64">
        <f t="shared" si="3"/>
        <v>0</v>
      </c>
    </row>
    <row r="115" spans="1:5" ht="27.75" customHeight="1">
      <c r="A115" s="62" t="s">
        <v>251</v>
      </c>
      <c r="B115" s="62" t="s">
        <v>252</v>
      </c>
      <c r="C115" s="63">
        <f t="shared" si="13"/>
        <v>49.73</v>
      </c>
      <c r="D115" s="63">
        <f>D116</f>
        <v>60.18</v>
      </c>
      <c r="E115" s="64">
        <f t="shared" si="3"/>
        <v>121.01347275286547</v>
      </c>
    </row>
    <row r="116" spans="1:5" ht="27.75" customHeight="1">
      <c r="A116" s="62" t="s">
        <v>253</v>
      </c>
      <c r="B116" s="62" t="s">
        <v>254</v>
      </c>
      <c r="C116" s="63">
        <v>49.73</v>
      </c>
      <c r="D116" s="65">
        <v>60.18</v>
      </c>
      <c r="E116" s="64">
        <f t="shared" si="3"/>
        <v>121.01347275286547</v>
      </c>
    </row>
    <row r="117" spans="1:5" ht="27.75" customHeight="1">
      <c r="A117" s="62" t="s">
        <v>255</v>
      </c>
      <c r="B117" s="62" t="s">
        <v>35</v>
      </c>
      <c r="C117" s="63">
        <f t="shared" si="13"/>
        <v>98.6</v>
      </c>
      <c r="D117" s="65"/>
      <c r="E117" s="64">
        <f t="shared" si="3"/>
        <v>0</v>
      </c>
    </row>
    <row r="118" spans="1:5" ht="27.75" customHeight="1">
      <c r="A118" s="62" t="s">
        <v>256</v>
      </c>
      <c r="B118" s="62" t="s">
        <v>257</v>
      </c>
      <c r="C118" s="63">
        <v>98.6</v>
      </c>
      <c r="D118" s="63">
        <f>SUM(D119)</f>
        <v>0</v>
      </c>
      <c r="E118" s="64"/>
    </row>
    <row r="119" spans="1:5" ht="27.75" customHeight="1">
      <c r="A119" s="62" t="s">
        <v>258</v>
      </c>
      <c r="B119" s="62" t="s">
        <v>257</v>
      </c>
      <c r="C119" s="63">
        <f>C118</f>
        <v>98.6</v>
      </c>
      <c r="D119" s="65"/>
      <c r="E119" s="64"/>
    </row>
    <row r="120" spans="1:5" ht="27.75" customHeight="1">
      <c r="A120" s="62" t="s">
        <v>259</v>
      </c>
      <c r="B120" s="62" t="s">
        <v>36</v>
      </c>
      <c r="C120" s="63">
        <f>C121</f>
        <v>579.45</v>
      </c>
      <c r="D120" s="63">
        <f>D121</f>
        <v>0</v>
      </c>
      <c r="E120" s="64">
        <f aca="true" t="shared" si="14" ref="E120:E122">D120/C120*100</f>
        <v>0</v>
      </c>
    </row>
    <row r="121" spans="1:5" ht="27.75" customHeight="1">
      <c r="A121" s="62" t="s">
        <v>260</v>
      </c>
      <c r="B121" s="62" t="s">
        <v>261</v>
      </c>
      <c r="C121" s="63">
        <f>C122</f>
        <v>579.45</v>
      </c>
      <c r="D121" s="63">
        <f>D122</f>
        <v>0</v>
      </c>
      <c r="E121" s="64">
        <f t="shared" si="14"/>
        <v>0</v>
      </c>
    </row>
    <row r="122" spans="1:5" ht="27.75" customHeight="1">
      <c r="A122" s="62" t="s">
        <v>262</v>
      </c>
      <c r="B122" s="62" t="s">
        <v>263</v>
      </c>
      <c r="C122" s="63">
        <v>579.45</v>
      </c>
      <c r="D122" s="65">
        <v>0</v>
      </c>
      <c r="E122" s="64">
        <f t="shared" si="14"/>
        <v>0</v>
      </c>
    </row>
    <row r="123" spans="1:5" ht="27.75" customHeight="1">
      <c r="A123" s="62" t="s">
        <v>264</v>
      </c>
      <c r="B123" s="62"/>
      <c r="C123" s="63">
        <f>C5+C27+C38+C48+C75+C96+C99+C104+C117+C120</f>
        <v>51574.53999999999</v>
      </c>
      <c r="D123" s="63">
        <f>D5+D27+D38+D48+D75+D96+D99+D104+D117+D120</f>
        <v>40924.19</v>
      </c>
      <c r="E123" s="64"/>
    </row>
  </sheetData>
  <sheetProtection/>
  <mergeCells count="6">
    <mergeCell ref="A1:E1"/>
    <mergeCell ref="B2:C2"/>
    <mergeCell ref="A3:B3"/>
    <mergeCell ref="C3:C4"/>
    <mergeCell ref="D3:D4"/>
    <mergeCell ref="E3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E9" sqref="E9"/>
    </sheetView>
  </sheetViews>
  <sheetFormatPr defaultColWidth="9.00390625" defaultRowHeight="13.5"/>
  <cols>
    <col min="2" max="2" width="5.375" style="0" customWidth="1"/>
    <col min="4" max="4" width="27.375" style="0" customWidth="1"/>
    <col min="5" max="5" width="34.00390625" style="0" customWidth="1"/>
  </cols>
  <sheetData>
    <row r="2" spans="1:5" ht="34.5" customHeight="1">
      <c r="A2" s="1" t="s">
        <v>265</v>
      </c>
      <c r="B2" s="1"/>
      <c r="C2" s="1"/>
      <c r="D2" s="1"/>
      <c r="E2" s="1"/>
    </row>
    <row r="3" spans="1:5" ht="22.5" customHeight="1">
      <c r="A3" s="30"/>
      <c r="B3" s="30"/>
      <c r="C3" s="30"/>
      <c r="D3" s="31" t="s">
        <v>1</v>
      </c>
      <c r="E3" s="31"/>
    </row>
    <row r="4" spans="1:5" ht="28.5" customHeight="1">
      <c r="A4" s="48" t="s">
        <v>266</v>
      </c>
      <c r="B4" s="49"/>
      <c r="C4" s="49"/>
      <c r="D4" s="50"/>
      <c r="E4" s="51" t="s">
        <v>4</v>
      </c>
    </row>
    <row r="5" spans="1:5" ht="27.75" customHeight="1">
      <c r="A5" s="48" t="s">
        <v>24</v>
      </c>
      <c r="B5" s="52"/>
      <c r="C5" s="48" t="s">
        <v>25</v>
      </c>
      <c r="D5" s="52"/>
      <c r="E5" s="53"/>
    </row>
    <row r="6" spans="1:5" ht="41.25" customHeight="1">
      <c r="A6" s="11">
        <v>301</v>
      </c>
      <c r="B6" s="12"/>
      <c r="C6" s="11" t="s">
        <v>267</v>
      </c>
      <c r="D6" s="12"/>
      <c r="E6" s="13">
        <v>16886.24</v>
      </c>
    </row>
    <row r="7" spans="1:5" ht="41.25" customHeight="1">
      <c r="A7" s="11">
        <v>302</v>
      </c>
      <c r="B7" s="12"/>
      <c r="C7" s="11" t="s">
        <v>268</v>
      </c>
      <c r="D7" s="12"/>
      <c r="E7" s="13">
        <v>2266.09</v>
      </c>
    </row>
    <row r="8" spans="1:5" ht="41.25" customHeight="1">
      <c r="A8" s="11">
        <v>303</v>
      </c>
      <c r="B8" s="12"/>
      <c r="C8" s="11" t="s">
        <v>269</v>
      </c>
      <c r="D8" s="12"/>
      <c r="E8" s="13">
        <v>252.13</v>
      </c>
    </row>
    <row r="9" spans="1:5" ht="41.25" customHeight="1">
      <c r="A9" s="11"/>
      <c r="B9" s="12"/>
      <c r="C9" s="11"/>
      <c r="D9" s="12"/>
      <c r="E9" s="13"/>
    </row>
    <row r="10" spans="1:5" ht="41.25" customHeight="1">
      <c r="A10" s="28"/>
      <c r="B10" s="29"/>
      <c r="C10" s="28"/>
      <c r="D10" s="29"/>
      <c r="E10" s="13"/>
    </row>
    <row r="11" spans="1:5" ht="41.25" customHeight="1">
      <c r="A11" s="11"/>
      <c r="B11" s="12"/>
      <c r="C11" s="11"/>
      <c r="D11" s="12"/>
      <c r="E11" s="13"/>
    </row>
    <row r="12" spans="1:5" ht="41.25" customHeight="1">
      <c r="A12" s="19"/>
      <c r="B12" s="21"/>
      <c r="C12" s="19"/>
      <c r="D12" s="21"/>
      <c r="E12" s="18"/>
    </row>
    <row r="13" spans="1:5" ht="41.25" customHeight="1">
      <c r="A13" s="19" t="s">
        <v>270</v>
      </c>
      <c r="B13" s="20"/>
      <c r="C13" s="20"/>
      <c r="D13" s="21"/>
      <c r="E13" s="18">
        <f>SUM(E6:E9)</f>
        <v>19404.460000000003</v>
      </c>
    </row>
    <row r="14" spans="1:5" ht="13.5">
      <c r="A14" s="37"/>
      <c r="B14" s="37"/>
      <c r="C14" s="37"/>
      <c r="D14" s="37"/>
      <c r="E14" s="37"/>
    </row>
    <row r="15" ht="13.5">
      <c r="A15" s="23"/>
    </row>
    <row r="16" ht="13.5">
      <c r="A16" s="23"/>
    </row>
  </sheetData>
  <sheetProtection/>
  <mergeCells count="22">
    <mergeCell ref="A2:E2"/>
    <mergeCell ref="B3:C3"/>
    <mergeCell ref="D3:E3"/>
    <mergeCell ref="A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D13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3">
      <selection activeCell="A11" sqref="A11"/>
    </sheetView>
  </sheetViews>
  <sheetFormatPr defaultColWidth="9.00390625" defaultRowHeight="13.5"/>
  <cols>
    <col min="1" max="1" width="24.00390625" style="0" customWidth="1"/>
    <col min="2" max="2" width="21.625" style="0" customWidth="1"/>
    <col min="3" max="3" width="24.00390625" style="0" customWidth="1"/>
    <col min="4" max="4" width="17.375" style="0" customWidth="1"/>
  </cols>
  <sheetData>
    <row r="2" spans="1:4" ht="20.25">
      <c r="A2" s="38"/>
      <c r="B2" s="38"/>
      <c r="C2" s="38"/>
      <c r="D2" s="38"/>
    </row>
    <row r="3" spans="1:4" ht="20.25">
      <c r="A3" s="38"/>
      <c r="B3" s="38"/>
      <c r="C3" s="38"/>
      <c r="D3" s="38"/>
    </row>
    <row r="4" spans="1:4" ht="20.25">
      <c r="A4" s="38"/>
      <c r="B4" s="38"/>
      <c r="C4" s="38"/>
      <c r="D4" s="38"/>
    </row>
    <row r="5" spans="1:4" ht="20.25">
      <c r="A5" s="38"/>
      <c r="B5" s="38"/>
      <c r="C5" s="38"/>
      <c r="D5" s="38"/>
    </row>
    <row r="6" spans="1:4" ht="40.5" customHeight="1">
      <c r="A6" s="38" t="s">
        <v>271</v>
      </c>
      <c r="B6" s="38"/>
      <c r="C6" s="38"/>
      <c r="D6" s="38"/>
    </row>
    <row r="7" spans="1:4" ht="25.5" customHeight="1">
      <c r="A7" s="38" t="s">
        <v>272</v>
      </c>
      <c r="B7" s="38"/>
      <c r="C7" s="38"/>
      <c r="D7" s="38"/>
    </row>
    <row r="8" spans="1:4" ht="24" customHeight="1">
      <c r="A8" s="39"/>
      <c r="B8" s="40" t="s">
        <v>1</v>
      </c>
      <c r="C8" s="40"/>
      <c r="D8" s="40"/>
    </row>
    <row r="9" spans="1:4" ht="33" customHeight="1">
      <c r="A9" s="41" t="s">
        <v>273</v>
      </c>
      <c r="B9" s="42" t="s">
        <v>274</v>
      </c>
      <c r="C9" s="42" t="s">
        <v>3</v>
      </c>
      <c r="D9" s="42" t="s">
        <v>4</v>
      </c>
    </row>
    <row r="10" spans="1:4" ht="39.75" customHeight="1">
      <c r="A10" s="43" t="s">
        <v>275</v>
      </c>
      <c r="B10" s="44">
        <f>SUM(B11:B13)</f>
        <v>81.08</v>
      </c>
      <c r="C10" s="44">
        <f>SUM(C11:C13)</f>
        <v>46.27</v>
      </c>
      <c r="D10" s="44">
        <f>SUM(D11:D13)</f>
        <v>77.96</v>
      </c>
    </row>
    <row r="11" spans="1:4" ht="28.5" customHeight="1">
      <c r="A11" s="45" t="s">
        <v>276</v>
      </c>
      <c r="B11" s="46"/>
      <c r="C11" s="46">
        <v>0</v>
      </c>
      <c r="D11" s="46"/>
    </row>
    <row r="12" spans="1:4" ht="33.75" customHeight="1">
      <c r="A12" s="45" t="s">
        <v>277</v>
      </c>
      <c r="B12" s="46">
        <v>6.38</v>
      </c>
      <c r="C12" s="47"/>
      <c r="D12" s="46">
        <v>5.96</v>
      </c>
    </row>
    <row r="13" spans="1:4" ht="33.75" customHeight="1">
      <c r="A13" s="45" t="s">
        <v>278</v>
      </c>
      <c r="B13" s="46">
        <f>SUM(B14)</f>
        <v>74.7</v>
      </c>
      <c r="C13" s="46">
        <v>46.27</v>
      </c>
      <c r="D13" s="46">
        <f>SUM(D14)</f>
        <v>72</v>
      </c>
    </row>
    <row r="14" spans="1:4" ht="36.75" customHeight="1">
      <c r="A14" s="45" t="s">
        <v>279</v>
      </c>
      <c r="B14" s="46">
        <v>74.7</v>
      </c>
      <c r="C14" s="46">
        <v>46.27</v>
      </c>
      <c r="D14" s="46">
        <v>72</v>
      </c>
    </row>
    <row r="15" spans="1:4" ht="30.75" customHeight="1">
      <c r="A15" s="45" t="s">
        <v>280</v>
      </c>
      <c r="B15" s="46"/>
      <c r="C15" s="46"/>
      <c r="D15" s="46"/>
    </row>
    <row r="16" ht="13.5">
      <c r="A16" s="23"/>
    </row>
    <row r="17" ht="13.5">
      <c r="A17" s="23"/>
    </row>
    <row r="18" ht="13.5">
      <c r="A18" s="23"/>
    </row>
    <row r="19" ht="13.5">
      <c r="A19" s="23"/>
    </row>
    <row r="20" ht="13.5">
      <c r="A20" s="23"/>
    </row>
    <row r="21" ht="13.5">
      <c r="A21" s="23"/>
    </row>
    <row r="22" ht="13.5">
      <c r="A22" s="23"/>
    </row>
    <row r="23" ht="13.5">
      <c r="A23" s="23"/>
    </row>
    <row r="24" ht="13.5">
      <c r="A24" s="23"/>
    </row>
    <row r="25" ht="13.5">
      <c r="A25" s="23"/>
    </row>
    <row r="26" ht="13.5">
      <c r="A26" s="23"/>
    </row>
    <row r="27" ht="13.5">
      <c r="A27" s="23"/>
    </row>
    <row r="28" ht="13.5">
      <c r="A28" s="23"/>
    </row>
  </sheetData>
  <sheetProtection/>
  <mergeCells count="7">
    <mergeCell ref="A2:D2"/>
    <mergeCell ref="A3:D3"/>
    <mergeCell ref="A4:D4"/>
    <mergeCell ref="A5:D5"/>
    <mergeCell ref="A6:D6"/>
    <mergeCell ref="A7:D7"/>
    <mergeCell ref="B8:D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H5" sqref="H5"/>
    </sheetView>
  </sheetViews>
  <sheetFormatPr defaultColWidth="9.00390625" defaultRowHeight="13.5"/>
  <cols>
    <col min="2" max="2" width="21.50390625" style="0" customWidth="1"/>
    <col min="4" max="4" width="2.875" style="0" customWidth="1"/>
    <col min="5" max="5" width="11.00390625" style="0" customWidth="1"/>
    <col min="6" max="6" width="11.75390625" style="0" customWidth="1"/>
    <col min="7" max="7" width="12.00390625" style="0" customWidth="1"/>
    <col min="8" max="8" width="11.875" style="0" customWidth="1"/>
  </cols>
  <sheetData>
    <row r="2" spans="1:8" ht="20.25">
      <c r="A2" s="1" t="s">
        <v>281</v>
      </c>
      <c r="B2" s="1"/>
      <c r="C2" s="1"/>
      <c r="D2" s="1"/>
      <c r="E2" s="1"/>
      <c r="F2" s="1"/>
      <c r="G2" s="1"/>
      <c r="H2" s="1"/>
    </row>
    <row r="3" spans="1:8" ht="21" customHeight="1">
      <c r="A3" s="30"/>
      <c r="B3" s="30"/>
      <c r="C3" s="30"/>
      <c r="D3" s="30"/>
      <c r="E3" s="30"/>
      <c r="F3" s="30"/>
      <c r="G3" s="31" t="s">
        <v>1</v>
      </c>
      <c r="H3" s="31"/>
    </row>
    <row r="4" spans="1:8" ht="24.75">
      <c r="A4" s="5" t="s">
        <v>282</v>
      </c>
      <c r="B4" s="25"/>
      <c r="C4" s="26" t="s">
        <v>3</v>
      </c>
      <c r="D4" s="7"/>
      <c r="E4" s="27" t="s">
        <v>4</v>
      </c>
      <c r="F4" s="27" t="s">
        <v>5</v>
      </c>
      <c r="G4" s="27" t="s">
        <v>283</v>
      </c>
      <c r="H4" s="27" t="s">
        <v>284</v>
      </c>
    </row>
    <row r="5" spans="1:8" ht="32.25" customHeight="1">
      <c r="A5" s="11" t="s">
        <v>285</v>
      </c>
      <c r="B5" s="12"/>
      <c r="C5" s="28"/>
      <c r="D5" s="29"/>
      <c r="E5" s="13"/>
      <c r="F5" s="13"/>
      <c r="G5" s="13"/>
      <c r="H5" s="13"/>
    </row>
    <row r="6" spans="1:8" ht="32.25" customHeight="1">
      <c r="A6" s="11" t="s">
        <v>286</v>
      </c>
      <c r="B6" s="12"/>
      <c r="C6" s="28"/>
      <c r="D6" s="29"/>
      <c r="E6" s="13"/>
      <c r="F6" s="13"/>
      <c r="G6" s="13"/>
      <c r="H6" s="13"/>
    </row>
    <row r="7" spans="1:8" ht="32.25" customHeight="1">
      <c r="A7" s="11" t="s">
        <v>287</v>
      </c>
      <c r="B7" s="12"/>
      <c r="C7" s="28"/>
      <c r="D7" s="29"/>
      <c r="E7" s="13"/>
      <c r="F7" s="13"/>
      <c r="G7" s="13"/>
      <c r="H7" s="13"/>
    </row>
    <row r="8" spans="1:8" ht="32.25" customHeight="1">
      <c r="A8" s="11" t="s">
        <v>288</v>
      </c>
      <c r="B8" s="12"/>
      <c r="C8" s="28"/>
      <c r="D8" s="29"/>
      <c r="E8" s="13"/>
      <c r="F8" s="13"/>
      <c r="G8" s="13"/>
      <c r="H8" s="13"/>
    </row>
    <row r="9" spans="1:8" ht="32.25" customHeight="1">
      <c r="A9" s="11" t="s">
        <v>289</v>
      </c>
      <c r="B9" s="12"/>
      <c r="C9" s="28"/>
      <c r="D9" s="29"/>
      <c r="E9" s="13"/>
      <c r="F9" s="13"/>
      <c r="G9" s="13"/>
      <c r="H9" s="13"/>
    </row>
    <row r="10" spans="1:8" ht="32.25" customHeight="1">
      <c r="A10" s="11" t="s">
        <v>290</v>
      </c>
      <c r="B10" s="12"/>
      <c r="C10" s="28"/>
      <c r="D10" s="29"/>
      <c r="E10" s="13"/>
      <c r="F10" s="13"/>
      <c r="G10" s="13"/>
      <c r="H10" s="13"/>
    </row>
    <row r="11" spans="1:8" ht="32.25" customHeight="1">
      <c r="A11" s="11" t="s">
        <v>291</v>
      </c>
      <c r="B11" s="12"/>
      <c r="C11" s="28"/>
      <c r="D11" s="29"/>
      <c r="E11" s="13"/>
      <c r="F11" s="13"/>
      <c r="G11" s="13"/>
      <c r="H11" s="13"/>
    </row>
    <row r="12" spans="1:8" ht="32.25" customHeight="1">
      <c r="A12" s="11" t="s">
        <v>292</v>
      </c>
      <c r="B12" s="12"/>
      <c r="C12" s="28"/>
      <c r="D12" s="29"/>
      <c r="E12" s="13"/>
      <c r="F12" s="13"/>
      <c r="G12" s="13"/>
      <c r="H12" s="13"/>
    </row>
    <row r="13" spans="1:8" ht="32.25" customHeight="1">
      <c r="A13" s="11" t="s">
        <v>293</v>
      </c>
      <c r="B13" s="12"/>
      <c r="C13" s="28"/>
      <c r="D13" s="29"/>
      <c r="E13" s="13"/>
      <c r="F13" s="13"/>
      <c r="G13" s="13"/>
      <c r="H13" s="13"/>
    </row>
    <row r="14" spans="1:8" ht="32.25" customHeight="1">
      <c r="A14" s="28"/>
      <c r="B14" s="29"/>
      <c r="C14" s="28"/>
      <c r="D14" s="29"/>
      <c r="E14" s="13"/>
      <c r="F14" s="13"/>
      <c r="G14" s="13"/>
      <c r="H14" s="13"/>
    </row>
    <row r="15" spans="1:8" ht="32.25" customHeight="1">
      <c r="A15" s="28"/>
      <c r="B15" s="29"/>
      <c r="C15" s="28"/>
      <c r="D15" s="29"/>
      <c r="E15" s="13"/>
      <c r="F15" s="13"/>
      <c r="G15" s="13"/>
      <c r="H15" s="13"/>
    </row>
    <row r="16" spans="1:8" ht="32.25" customHeight="1">
      <c r="A16" s="19" t="s">
        <v>21</v>
      </c>
      <c r="B16" s="21"/>
      <c r="C16" s="28"/>
      <c r="D16" s="29"/>
      <c r="E16" s="18"/>
      <c r="F16" s="13"/>
      <c r="G16" s="13"/>
      <c r="H16" s="13"/>
    </row>
    <row r="17" spans="1:8" ht="21.75" customHeight="1">
      <c r="A17" s="37"/>
      <c r="B17" s="37"/>
      <c r="C17" s="37"/>
      <c r="D17" s="37"/>
      <c r="E17" s="37"/>
      <c r="F17" s="37"/>
      <c r="G17" s="37"/>
      <c r="H17" s="37"/>
    </row>
    <row r="18" ht="13.5">
      <c r="A18" s="23"/>
    </row>
    <row r="19" ht="13.5">
      <c r="A19" s="23"/>
    </row>
    <row r="20" ht="13.5">
      <c r="A20" s="23"/>
    </row>
    <row r="21" ht="13.5">
      <c r="A21" s="23"/>
    </row>
    <row r="22" ht="13.5">
      <c r="A22" s="23"/>
    </row>
  </sheetData>
  <sheetProtection/>
  <mergeCells count="29">
    <mergeCell ref="A2:H2"/>
    <mergeCell ref="D3:F3"/>
    <mergeCell ref="G3:H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pane xSplit="3" ySplit="5" topLeftCell="D6" activePane="bottomRight" state="frozen"/>
      <selection pane="bottomRight" activeCell="F4" sqref="F4:F5"/>
    </sheetView>
  </sheetViews>
  <sheetFormatPr defaultColWidth="9.00390625" defaultRowHeight="13.5"/>
  <cols>
    <col min="3" max="3" width="16.875" style="0" customWidth="1"/>
    <col min="4" max="4" width="16.625" style="0" bestFit="1" customWidth="1"/>
    <col min="5" max="5" width="15.25390625" style="0" customWidth="1"/>
    <col min="6" max="6" width="18.00390625" style="0" customWidth="1"/>
  </cols>
  <sheetData>
    <row r="2" spans="1:6" ht="20.25">
      <c r="A2" s="1" t="s">
        <v>294</v>
      </c>
      <c r="B2" s="1"/>
      <c r="C2" s="1"/>
      <c r="D2" s="1"/>
      <c r="E2" s="1"/>
      <c r="F2" s="1"/>
    </row>
    <row r="3" spans="1:6" ht="27.75" customHeight="1">
      <c r="A3" s="30"/>
      <c r="B3" s="30"/>
      <c r="C3" s="30"/>
      <c r="D3" s="30"/>
      <c r="E3" s="30"/>
      <c r="F3" s="31" t="s">
        <v>1</v>
      </c>
    </row>
    <row r="4" spans="1:6" ht="34.5" customHeight="1">
      <c r="A4" s="5" t="s">
        <v>23</v>
      </c>
      <c r="B4" s="6"/>
      <c r="C4" s="7"/>
      <c r="D4" s="8" t="s">
        <v>3</v>
      </c>
      <c r="E4" s="8" t="s">
        <v>4</v>
      </c>
      <c r="F4" s="8" t="s">
        <v>5</v>
      </c>
    </row>
    <row r="5" spans="1:6" ht="37.5" customHeight="1">
      <c r="A5" s="9" t="s">
        <v>24</v>
      </c>
      <c r="B5" s="5" t="s">
        <v>25</v>
      </c>
      <c r="C5" s="7"/>
      <c r="D5" s="9"/>
      <c r="E5" s="9"/>
      <c r="F5" s="9"/>
    </row>
    <row r="6" spans="1:6" ht="37.5" customHeight="1">
      <c r="A6" s="10">
        <v>212</v>
      </c>
      <c r="B6" s="11" t="s">
        <v>33</v>
      </c>
      <c r="C6" s="12"/>
      <c r="D6" s="13">
        <f>D7+D12+D14</f>
        <v>3873.19</v>
      </c>
      <c r="E6" s="13">
        <f>E7+E12+E14</f>
        <v>4205.17</v>
      </c>
      <c r="F6" s="32">
        <f>E6/D6*100</f>
        <v>108.57122940005526</v>
      </c>
    </row>
    <row r="7" spans="1:6" ht="37.5" customHeight="1">
      <c r="A7" s="10">
        <v>21208</v>
      </c>
      <c r="B7" s="11" t="s">
        <v>295</v>
      </c>
      <c r="C7" s="12"/>
      <c r="D7" s="13">
        <f>SUM(D8:D11)</f>
        <v>3870.19</v>
      </c>
      <c r="E7" s="13">
        <f>SUM(E9:E11)</f>
        <v>4205.17</v>
      </c>
      <c r="F7" s="32">
        <f>E7/D7*100</f>
        <v>108.655389011909</v>
      </c>
    </row>
    <row r="8" spans="1:6" ht="37.5" customHeight="1">
      <c r="A8" s="10">
        <v>2120803</v>
      </c>
      <c r="B8" s="33" t="s">
        <v>296</v>
      </c>
      <c r="C8" s="34"/>
      <c r="D8" s="13">
        <v>203.94</v>
      </c>
      <c r="E8" s="13"/>
      <c r="F8" s="32"/>
    </row>
    <row r="9" spans="1:6" ht="37.5" customHeight="1">
      <c r="A9" s="10">
        <v>2120804</v>
      </c>
      <c r="B9" s="11" t="s">
        <v>297</v>
      </c>
      <c r="C9" s="12"/>
      <c r="D9" s="13">
        <v>3666.25</v>
      </c>
      <c r="E9" s="13">
        <v>4205.17</v>
      </c>
      <c r="F9" s="32">
        <f aca="true" t="shared" si="0" ref="F9:F19">E9/D9*100</f>
        <v>114.69948857824753</v>
      </c>
    </row>
    <row r="10" spans="1:6" ht="37.5" customHeight="1" hidden="1">
      <c r="A10" s="10">
        <v>2120805</v>
      </c>
      <c r="B10" s="28" t="s">
        <v>298</v>
      </c>
      <c r="C10" s="29"/>
      <c r="D10" s="13"/>
      <c r="E10" s="13"/>
      <c r="F10" s="32"/>
    </row>
    <row r="11" spans="1:6" ht="37.5" customHeight="1" hidden="1">
      <c r="A11" s="10">
        <v>2120899</v>
      </c>
      <c r="B11" s="11" t="s">
        <v>299</v>
      </c>
      <c r="C11" s="12"/>
      <c r="D11" s="13"/>
      <c r="E11" s="13"/>
      <c r="F11" s="32" t="e">
        <f t="shared" si="0"/>
        <v>#DIV/0!</v>
      </c>
    </row>
    <row r="12" spans="1:6" ht="37.5" customHeight="1" hidden="1">
      <c r="A12" s="10">
        <v>21209</v>
      </c>
      <c r="B12" s="11" t="s">
        <v>300</v>
      </c>
      <c r="C12" s="12"/>
      <c r="D12" s="13">
        <f>SUM(D13)</f>
        <v>0</v>
      </c>
      <c r="E12" s="13">
        <f>SUM(E13)</f>
        <v>0</v>
      </c>
      <c r="F12" s="32" t="e">
        <f t="shared" si="0"/>
        <v>#DIV/0!</v>
      </c>
    </row>
    <row r="13" spans="1:6" ht="37.5" customHeight="1" hidden="1">
      <c r="A13" s="10">
        <v>2120999</v>
      </c>
      <c r="B13" s="11" t="s">
        <v>301</v>
      </c>
      <c r="C13" s="12"/>
      <c r="D13" s="13"/>
      <c r="E13" s="13"/>
      <c r="F13" s="32" t="e">
        <f t="shared" si="0"/>
        <v>#DIV/0!</v>
      </c>
    </row>
    <row r="14" spans="1:6" ht="37.5" customHeight="1">
      <c r="A14" s="10">
        <v>229</v>
      </c>
      <c r="B14" s="35" t="s">
        <v>302</v>
      </c>
      <c r="C14" s="36"/>
      <c r="D14" s="13">
        <f>D15</f>
        <v>3</v>
      </c>
      <c r="E14" s="13">
        <f>E15</f>
        <v>0</v>
      </c>
      <c r="F14" s="32">
        <f t="shared" si="0"/>
        <v>0</v>
      </c>
    </row>
    <row r="15" spans="1:6" ht="37.5" customHeight="1">
      <c r="A15" s="10">
        <v>22960</v>
      </c>
      <c r="B15" s="35" t="s">
        <v>303</v>
      </c>
      <c r="C15" s="36"/>
      <c r="D15" s="13">
        <f>SUM(D16:D16)</f>
        <v>3</v>
      </c>
      <c r="E15" s="13">
        <f>SUM(E16:E16)</f>
        <v>0</v>
      </c>
      <c r="F15" s="32">
        <f t="shared" si="0"/>
        <v>0</v>
      </c>
    </row>
    <row r="16" spans="1:6" ht="37.5" customHeight="1">
      <c r="A16" s="10">
        <v>2296004</v>
      </c>
      <c r="B16" s="35" t="s">
        <v>304</v>
      </c>
      <c r="C16" s="36"/>
      <c r="D16" s="13">
        <v>3</v>
      </c>
      <c r="E16" s="13"/>
      <c r="F16" s="32">
        <f t="shared" si="0"/>
        <v>0</v>
      </c>
    </row>
    <row r="17" spans="1:6" ht="37.5" customHeight="1" hidden="1">
      <c r="A17" s="17"/>
      <c r="B17" s="28"/>
      <c r="C17" s="29"/>
      <c r="D17" s="13"/>
      <c r="E17" s="18"/>
      <c r="F17" s="32"/>
    </row>
    <row r="18" spans="1:6" ht="37.5" customHeight="1">
      <c r="A18" s="19" t="s">
        <v>264</v>
      </c>
      <c r="B18" s="20"/>
      <c r="C18" s="21"/>
      <c r="D18" s="13">
        <f>D6</f>
        <v>3873.19</v>
      </c>
      <c r="E18" s="13">
        <f>E6</f>
        <v>4205.17</v>
      </c>
      <c r="F18" s="32">
        <f>E18/D18*100</f>
        <v>108.57122940005526</v>
      </c>
    </row>
    <row r="19" spans="1:6" ht="36" customHeight="1">
      <c r="A19" s="37"/>
      <c r="B19" s="37"/>
      <c r="C19" s="37"/>
      <c r="D19" s="37"/>
      <c r="E19" s="37"/>
      <c r="F19" s="37"/>
    </row>
    <row r="20" ht="13.5">
      <c r="A20" s="23"/>
    </row>
    <row r="21" ht="20.25">
      <c r="A21" s="1"/>
    </row>
  </sheetData>
  <sheetProtection/>
  <mergeCells count="20">
    <mergeCell ref="A2:F2"/>
    <mergeCell ref="A3:B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D4:D5"/>
    <mergeCell ref="E4:E5"/>
    <mergeCell ref="F4:F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3" sqref="E3"/>
    </sheetView>
  </sheetViews>
  <sheetFormatPr defaultColWidth="9.00390625" defaultRowHeight="13.5"/>
  <cols>
    <col min="2" max="2" width="20.75390625" style="0" customWidth="1"/>
    <col min="5" max="5" width="18.00390625" style="0" customWidth="1"/>
  </cols>
  <sheetData>
    <row r="1" spans="1:7" ht="58.5" customHeight="1">
      <c r="A1" s="1" t="s">
        <v>305</v>
      </c>
      <c r="B1" s="1"/>
      <c r="C1" s="1"/>
      <c r="D1" s="1"/>
      <c r="E1" s="1"/>
      <c r="F1" s="1"/>
      <c r="G1" s="1"/>
    </row>
    <row r="2" spans="1:7" ht="34.5" customHeight="1">
      <c r="A2" s="2"/>
      <c r="B2" s="2"/>
      <c r="C2" s="2"/>
      <c r="D2" s="2"/>
      <c r="E2" s="2"/>
      <c r="F2" s="2"/>
      <c r="G2" s="4" t="s">
        <v>1</v>
      </c>
    </row>
    <row r="3" spans="1:7" ht="14.25">
      <c r="A3" s="5" t="s">
        <v>306</v>
      </c>
      <c r="B3" s="25"/>
      <c r="C3" s="26" t="s">
        <v>3</v>
      </c>
      <c r="D3" s="7"/>
      <c r="E3" s="27" t="s">
        <v>307</v>
      </c>
      <c r="F3" s="5" t="s">
        <v>5</v>
      </c>
      <c r="G3" s="7"/>
    </row>
    <row r="4" spans="1:7" ht="27.75" customHeight="1">
      <c r="A4" s="11" t="s">
        <v>308</v>
      </c>
      <c r="B4" s="12"/>
      <c r="C4" s="28"/>
      <c r="D4" s="29"/>
      <c r="E4" s="13"/>
      <c r="F4" s="28"/>
      <c r="G4" s="29"/>
    </row>
    <row r="5" spans="1:7" ht="27.75" customHeight="1">
      <c r="A5" s="11" t="s">
        <v>309</v>
      </c>
      <c r="B5" s="12"/>
      <c r="C5" s="28"/>
      <c r="D5" s="29"/>
      <c r="E5" s="13"/>
      <c r="F5" s="28"/>
      <c r="G5" s="29"/>
    </row>
    <row r="6" spans="1:7" ht="27.75" customHeight="1">
      <c r="A6" s="11" t="s">
        <v>310</v>
      </c>
      <c r="B6" s="12"/>
      <c r="C6" s="28"/>
      <c r="D6" s="29"/>
      <c r="E6" s="13"/>
      <c r="F6" s="28"/>
      <c r="G6" s="29"/>
    </row>
    <row r="7" spans="1:7" ht="27.75" customHeight="1">
      <c r="A7" s="11" t="s">
        <v>293</v>
      </c>
      <c r="B7" s="12"/>
      <c r="C7" s="28"/>
      <c r="D7" s="29"/>
      <c r="E7" s="13"/>
      <c r="F7" s="28"/>
      <c r="G7" s="29"/>
    </row>
    <row r="8" spans="1:7" ht="27.75" customHeight="1">
      <c r="A8" s="11" t="s">
        <v>311</v>
      </c>
      <c r="B8" s="12"/>
      <c r="C8" s="28"/>
      <c r="D8" s="29"/>
      <c r="E8" s="13"/>
      <c r="F8" s="28"/>
      <c r="G8" s="29"/>
    </row>
    <row r="9" spans="1:7" ht="27.75" customHeight="1">
      <c r="A9" s="11" t="s">
        <v>312</v>
      </c>
      <c r="B9" s="12"/>
      <c r="C9" s="28"/>
      <c r="D9" s="29"/>
      <c r="E9" s="13"/>
      <c r="F9" s="28"/>
      <c r="G9" s="29"/>
    </row>
    <row r="10" spans="1:7" ht="27.75" customHeight="1">
      <c r="A10" s="11" t="s">
        <v>313</v>
      </c>
      <c r="B10" s="12"/>
      <c r="C10" s="28"/>
      <c r="D10" s="29"/>
      <c r="E10" s="13"/>
      <c r="F10" s="28"/>
      <c r="G10" s="29"/>
    </row>
    <row r="11" spans="1:7" ht="27.75" customHeight="1">
      <c r="A11" s="28" t="s">
        <v>314</v>
      </c>
      <c r="B11" s="29"/>
      <c r="C11" s="28"/>
      <c r="D11" s="29"/>
      <c r="E11" s="13"/>
      <c r="F11" s="28"/>
      <c r="G11" s="29"/>
    </row>
    <row r="12" spans="1:7" ht="27.75" customHeight="1">
      <c r="A12" s="11" t="s">
        <v>315</v>
      </c>
      <c r="B12" s="12"/>
      <c r="C12" s="28"/>
      <c r="D12" s="29"/>
      <c r="E12" s="13"/>
      <c r="F12" s="28"/>
      <c r="G12" s="29"/>
    </row>
    <row r="13" spans="1:7" ht="27.75" customHeight="1">
      <c r="A13" s="11"/>
      <c r="B13" s="12"/>
      <c r="C13" s="28"/>
      <c r="D13" s="29"/>
      <c r="E13" s="13"/>
      <c r="F13" s="28"/>
      <c r="G13" s="29"/>
    </row>
    <row r="14" spans="1:7" ht="27.75" customHeight="1">
      <c r="A14" s="19" t="s">
        <v>21</v>
      </c>
      <c r="B14" s="21"/>
      <c r="C14" s="28"/>
      <c r="D14" s="29"/>
      <c r="E14" s="18"/>
      <c r="F14" s="28"/>
      <c r="G14" s="29"/>
    </row>
  </sheetData>
  <sheetProtection/>
  <mergeCells count="39">
    <mergeCell ref="A1:G1"/>
    <mergeCell ref="B2:C2"/>
    <mergeCell ref="E2:F2"/>
    <mergeCell ref="A3:B3"/>
    <mergeCell ref="C3:D3"/>
    <mergeCell ref="F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8" sqref="F8"/>
    </sheetView>
  </sheetViews>
  <sheetFormatPr defaultColWidth="9.00390625" defaultRowHeight="13.5"/>
  <cols>
    <col min="1" max="1" width="10.50390625" style="0" customWidth="1"/>
    <col min="3" max="3" width="25.625" style="0" customWidth="1"/>
    <col min="4" max="4" width="14.625" style="0" customWidth="1"/>
    <col min="5" max="5" width="13.00390625" style="0" customWidth="1"/>
    <col min="6" max="6" width="16.00390625" style="0" customWidth="1"/>
  </cols>
  <sheetData>
    <row r="1" spans="1:6" ht="41.25" customHeight="1">
      <c r="A1" s="1" t="s">
        <v>316</v>
      </c>
      <c r="B1" s="1"/>
      <c r="C1" s="1"/>
      <c r="D1" s="1"/>
      <c r="E1" s="1"/>
      <c r="F1" s="1"/>
    </row>
    <row r="2" spans="1:6" ht="14.25">
      <c r="A2" s="2"/>
      <c r="B2" s="2"/>
      <c r="C2" s="3"/>
      <c r="D2" s="2"/>
      <c r="E2" s="2"/>
      <c r="F2" s="4" t="s">
        <v>1</v>
      </c>
    </row>
    <row r="3" spans="1:6" ht="27.75" customHeight="1">
      <c r="A3" s="5" t="s">
        <v>23</v>
      </c>
      <c r="B3" s="6"/>
      <c r="C3" s="7"/>
      <c r="D3" s="8" t="s">
        <v>3</v>
      </c>
      <c r="E3" s="8" t="s">
        <v>4</v>
      </c>
      <c r="F3" s="8" t="s">
        <v>5</v>
      </c>
    </row>
    <row r="4" spans="1:6" ht="27.75" customHeight="1">
      <c r="A4" s="9" t="s">
        <v>24</v>
      </c>
      <c r="B4" s="5" t="s">
        <v>25</v>
      </c>
      <c r="C4" s="7"/>
      <c r="D4" s="9"/>
      <c r="E4" s="9"/>
      <c r="F4" s="9"/>
    </row>
    <row r="5" spans="1:6" ht="27.75" customHeight="1">
      <c r="A5" s="10">
        <v>223</v>
      </c>
      <c r="B5" s="11" t="s">
        <v>317</v>
      </c>
      <c r="C5" s="12"/>
      <c r="D5" s="13"/>
      <c r="E5" s="13"/>
      <c r="F5" s="13"/>
    </row>
    <row r="6" spans="1:6" ht="27.75" customHeight="1">
      <c r="A6" s="10">
        <v>22301</v>
      </c>
      <c r="B6" s="11" t="s">
        <v>318</v>
      </c>
      <c r="C6" s="12"/>
      <c r="D6" s="13"/>
      <c r="E6" s="13"/>
      <c r="F6" s="13"/>
    </row>
    <row r="7" spans="1:6" ht="27.75" customHeight="1">
      <c r="A7" s="10">
        <v>2230101</v>
      </c>
      <c r="B7" s="11" t="s">
        <v>319</v>
      </c>
      <c r="C7" s="12"/>
      <c r="D7" s="13"/>
      <c r="E7" s="13"/>
      <c r="F7" s="13"/>
    </row>
    <row r="8" spans="1:6" ht="27.75" customHeight="1">
      <c r="A8" s="10">
        <v>2230107</v>
      </c>
      <c r="B8" s="11" t="s">
        <v>320</v>
      </c>
      <c r="C8" s="12"/>
      <c r="D8" s="13"/>
      <c r="E8" s="13"/>
      <c r="F8" s="13"/>
    </row>
    <row r="9" spans="1:6" ht="27.75" customHeight="1">
      <c r="A9" s="10" t="s">
        <v>20</v>
      </c>
      <c r="B9" s="11" t="s">
        <v>20</v>
      </c>
      <c r="C9" s="12"/>
      <c r="D9" s="13"/>
      <c r="E9" s="13"/>
      <c r="F9" s="13"/>
    </row>
    <row r="10" spans="1:6" ht="27.75" customHeight="1">
      <c r="A10" s="10"/>
      <c r="B10" s="11"/>
      <c r="C10" s="12"/>
      <c r="D10" s="13"/>
      <c r="E10" s="13"/>
      <c r="F10" s="13"/>
    </row>
    <row r="11" spans="1:6" ht="27.75" customHeight="1">
      <c r="A11" s="10"/>
      <c r="B11" s="11"/>
      <c r="C11" s="12"/>
      <c r="D11" s="13"/>
      <c r="E11" s="13"/>
      <c r="F11" s="13"/>
    </row>
    <row r="12" spans="1:6" ht="27.75" customHeight="1">
      <c r="A12" s="14"/>
      <c r="B12" s="15"/>
      <c r="C12" s="16"/>
      <c r="D12" s="13"/>
      <c r="E12" s="13"/>
      <c r="F12" s="13"/>
    </row>
    <row r="13" spans="1:6" ht="27.75" customHeight="1">
      <c r="A13" s="10"/>
      <c r="B13" s="15"/>
      <c r="C13" s="16"/>
      <c r="D13" s="13"/>
      <c r="E13" s="13"/>
      <c r="F13" s="13"/>
    </row>
    <row r="14" spans="1:6" ht="27.75" customHeight="1">
      <c r="A14" s="17"/>
      <c r="B14" s="15"/>
      <c r="C14" s="16"/>
      <c r="D14" s="13"/>
      <c r="E14" s="18"/>
      <c r="F14" s="13"/>
    </row>
    <row r="15" spans="1:6" ht="27.75" customHeight="1">
      <c r="A15" s="19" t="s">
        <v>264</v>
      </c>
      <c r="B15" s="20"/>
      <c r="C15" s="21"/>
      <c r="D15" s="13"/>
      <c r="E15" s="18"/>
      <c r="F15" s="13"/>
    </row>
    <row r="16" spans="1:6" ht="14.25">
      <c r="A16" s="22"/>
      <c r="B16" s="22"/>
      <c r="C16" s="22"/>
      <c r="D16" s="22"/>
      <c r="E16" s="22"/>
      <c r="F16" s="22"/>
    </row>
    <row r="17" ht="20.25">
      <c r="A17" s="1"/>
    </row>
    <row r="18" ht="13.5">
      <c r="A18" s="23"/>
    </row>
    <row r="19" ht="13.5">
      <c r="A19" s="23"/>
    </row>
    <row r="20" ht="13.5">
      <c r="A20" s="23"/>
    </row>
    <row r="21" ht="13.5">
      <c r="A21" s="23"/>
    </row>
    <row r="22" ht="13.5">
      <c r="A22" s="23"/>
    </row>
    <row r="23" ht="13.5">
      <c r="A23" s="23"/>
    </row>
    <row r="24" ht="20.25">
      <c r="A24" s="24" t="s">
        <v>321</v>
      </c>
    </row>
  </sheetData>
  <sheetProtection/>
  <mergeCells count="18">
    <mergeCell ref="A1:F1"/>
    <mergeCell ref="A2:B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王春荣</dc:creator>
  <cp:keywords/>
  <dc:description/>
  <cp:lastModifiedBy>user</cp:lastModifiedBy>
  <cp:lastPrinted>2019-02-12T02:27:55Z</cp:lastPrinted>
  <dcterms:created xsi:type="dcterms:W3CDTF">2016-01-07T09:22:21Z</dcterms:created>
  <dcterms:modified xsi:type="dcterms:W3CDTF">2020-01-21T01:49:47Z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