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tabRatio="888"/>
  </bookViews>
  <sheets>
    <sheet name="收支预算总表" sheetId="23" r:id="rId1"/>
    <sheet name="收入预算表" sheetId="2" r:id="rId2"/>
    <sheet name="支出预算表" sheetId="16" r:id="rId3"/>
    <sheet name="财政拨款收支预算表" sheetId="24" r:id="rId4"/>
    <sheet name="一般预算财拨支出" sheetId="17" r:id="rId5"/>
    <sheet name="一般财拨基本支出" sheetId="8" r:id="rId6"/>
    <sheet name="基金预算财拨支出" sheetId="9" r:id="rId7"/>
    <sheet name="三公经费" sheetId="18" r:id="rId8"/>
    <sheet name="政府采购" sheetId="19" r:id="rId9"/>
    <sheet name="项目支出绩效目标" sheetId="22" r:id="rId10"/>
    <sheet name="政府购买服务项目预算明细表" sheetId="21" r:id="rId11"/>
    <sheet name="部门整体支出绩效目标申报表 " sheetId="20" r:id="rId12"/>
  </sheets>
  <definedNames>
    <definedName name="_xlnm._FilterDatabase" localSheetId="2" hidden="1">支出预算表!$A$4:$IV$39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<sst xmlns="http://schemas.openxmlformats.org/spreadsheetml/2006/main" count="2708" uniqueCount="1056">
  <si>
    <t>第一部分</t>
  </si>
  <si>
    <t>大兴区本级预算公开套表</t>
  </si>
  <si>
    <t>北京大兴国际机场临空经济区（大兴）管理委员会部门2024年收支预算总表</t>
  </si>
  <si>
    <t>　单位：万元</t>
  </si>
  <si>
    <t>收  入</t>
  </si>
  <si>
    <t>支  出</t>
  </si>
  <si>
    <t>项  目</t>
  </si>
  <si>
    <t>预算数</t>
  </si>
  <si>
    <t>项   目</t>
  </si>
  <si>
    <t>一、一般公共预算财政拨款收入</t>
  </si>
  <si>
    <t>一、社会保障和就业支出</t>
  </si>
  <si>
    <t>二、政府性基金预算财政拨款收入</t>
  </si>
  <si>
    <t>二、卫生健康支出</t>
  </si>
  <si>
    <t>三、事业收入</t>
  </si>
  <si>
    <t>三、城乡社区支出</t>
  </si>
  <si>
    <t>其中：专户核拨的事业收入</t>
  </si>
  <si>
    <t>四、农林水支出</t>
  </si>
  <si>
    <t>四、事业单位经营收入</t>
  </si>
  <si>
    <t>五、上级补助收入</t>
  </si>
  <si>
    <t>六、附属单位上缴收入</t>
  </si>
  <si>
    <t>七、其他收入</t>
  </si>
  <si>
    <t>本年收入合计</t>
  </si>
  <si>
    <t>本年支出合计</t>
  </si>
  <si>
    <t>九、用事业基金弥补收支差额</t>
  </si>
  <si>
    <t>结转下年</t>
  </si>
  <si>
    <t>十、上年结转</t>
  </si>
  <si>
    <t xml:space="preserve">      收  入  总  计</t>
  </si>
  <si>
    <t xml:space="preserve">      支  出  总  计</t>
  </si>
  <si>
    <t>北京大兴国际机场临空经济区（大兴）管理委员会</t>
  </si>
  <si>
    <t>部门2024年收入预算表</t>
  </si>
  <si>
    <t>单位：万元</t>
  </si>
  <si>
    <t>功能分类科目</t>
  </si>
  <si>
    <t>合计</t>
  </si>
  <si>
    <t>上年结转</t>
  </si>
  <si>
    <t>一般公共预算财政拨款收入</t>
  </si>
  <si>
    <t>政府性基金预算财政拨款收入</t>
  </si>
  <si>
    <t>事业收入</t>
  </si>
  <si>
    <t>事业单位经营收入</t>
  </si>
  <si>
    <t>上级补助收入</t>
  </si>
  <si>
    <t>附属单位上缴收入</t>
  </si>
  <si>
    <t>其他收入</t>
  </si>
  <si>
    <t>用事业基金弥补收支差额</t>
  </si>
  <si>
    <t>科目编码</t>
  </si>
  <si>
    <t>科目名称</t>
  </si>
  <si>
    <t>金额</t>
  </si>
  <si>
    <t>社会保障和就业支出</t>
  </si>
  <si>
    <t>行政事业单位养老支出</t>
  </si>
  <si>
    <t>机关事业单位基本养老保险缴费支出</t>
  </si>
  <si>
    <t>机关事业单位职业年金缴费支出</t>
  </si>
  <si>
    <t>卫生健康支出</t>
  </si>
  <si>
    <t>行政事业单位医疗</t>
  </si>
  <si>
    <t>行政单位医疗</t>
  </si>
  <si>
    <t>公务员医疗补助</t>
  </si>
  <si>
    <t>城乡社区支出</t>
  </si>
  <si>
    <t>城乡社区管理事务</t>
  </si>
  <si>
    <t>行政运行</t>
  </si>
  <si>
    <t>其他城乡社区管理事务支出</t>
  </si>
  <si>
    <t>国有土地使用权出让收入安排的支出</t>
  </si>
  <si>
    <t>征地和拆迁补偿支出</t>
  </si>
  <si>
    <t>城市建设支出</t>
  </si>
  <si>
    <t>农林水支出</t>
  </si>
  <si>
    <t>林业和草原</t>
  </si>
  <si>
    <t>其他林业和草原支出</t>
  </si>
  <si>
    <t>北京大兴国际机场临空经济区（大兴）管理委员会部门2024年支出预算表</t>
  </si>
  <si>
    <t>单位：万元　</t>
  </si>
  <si>
    <t>政府支出经济
分类科目</t>
  </si>
  <si>
    <t>部门支出经济
分类科目</t>
  </si>
  <si>
    <t>基本支出</t>
  </si>
  <si>
    <t>项目支出</t>
  </si>
  <si>
    <t>上缴上级支出</t>
  </si>
  <si>
    <t>事业单位经营支出</t>
  </si>
  <si>
    <t>对附属单位补助支出</t>
  </si>
  <si>
    <t>社会保障缴费</t>
  </si>
  <si>
    <t>机关事业单位基本养老保险缴费</t>
  </si>
  <si>
    <t>职业年金缴费</t>
  </si>
  <si>
    <t>职工基本医疗保险缴费</t>
  </si>
  <si>
    <t>公务员医疗补助缴费</t>
  </si>
  <si>
    <t>工资奖金津补贴</t>
  </si>
  <si>
    <t>基本工资</t>
  </si>
  <si>
    <t>津贴补贴</t>
  </si>
  <si>
    <t>奖金</t>
  </si>
  <si>
    <t>其他社会保障缴费</t>
  </si>
  <si>
    <t>住房公积金</t>
  </si>
  <si>
    <t>其他工资福利支出</t>
  </si>
  <si>
    <t>办公经费</t>
  </si>
  <si>
    <t>办公费</t>
  </si>
  <si>
    <t>工会经费</t>
  </si>
  <si>
    <t>福利费</t>
  </si>
  <si>
    <t>其他交通费用</t>
  </si>
  <si>
    <t>邮电费</t>
  </si>
  <si>
    <t>培训费</t>
  </si>
  <si>
    <t>其他商品和服务支出</t>
  </si>
  <si>
    <t>公务用车运行维护费</t>
  </si>
  <si>
    <t>维修（护）费</t>
  </si>
  <si>
    <t>社会福利和救助</t>
  </si>
  <si>
    <t>奖励金</t>
  </si>
  <si>
    <t>差旅费</t>
  </si>
  <si>
    <t>租赁费</t>
  </si>
  <si>
    <t>委托业务费</t>
  </si>
  <si>
    <t>其他对企业补助</t>
  </si>
  <si>
    <t>其他对个人和家庭的补助</t>
  </si>
  <si>
    <t>其他资本性支出</t>
  </si>
  <si>
    <t>其他基本建设支出</t>
  </si>
  <si>
    <t>北京大兴国际机场临空经济区（大兴）管理委员会部门2024年财政拨款收支预算表</t>
  </si>
  <si>
    <t>收    入</t>
  </si>
  <si>
    <t>支    出</t>
  </si>
  <si>
    <t>一般公共预算财政拨款预算数</t>
  </si>
  <si>
    <t>政府性基金预算财政拨款预算数</t>
  </si>
  <si>
    <t>一、本年收入</t>
  </si>
  <si>
    <t>一、本年支出</t>
  </si>
  <si>
    <t>（一）一般公共预算拨款</t>
  </si>
  <si>
    <t>（一）社会保障和就业支出</t>
  </si>
  <si>
    <t>（二）政府性基金预算拨款</t>
  </si>
  <si>
    <t>（二）卫生健康支出</t>
  </si>
  <si>
    <t>（三）城乡社区支出</t>
  </si>
  <si>
    <t>（四）农林水支出</t>
  </si>
  <si>
    <t>二、上年结转</t>
  </si>
  <si>
    <t>　二、结转下年</t>
  </si>
  <si>
    <t>北京大兴国际机场临空经济区（大兴）管理委员会部门2024年一般公共预算财政拨款支出预算表</t>
  </si>
  <si>
    <t>2023年执行数</t>
  </si>
  <si>
    <t>2024年年初预算数</t>
  </si>
  <si>
    <t>2024年预算数比上年执行数</t>
  </si>
  <si>
    <t>小计</t>
  </si>
  <si>
    <t>增减额</t>
  </si>
  <si>
    <t>增减%</t>
  </si>
  <si>
    <t>一般公共服务支出</t>
  </si>
  <si>
    <t>统计信息事务</t>
  </si>
  <si>
    <t>专项普查活动</t>
  </si>
  <si>
    <t>科学技术支出</t>
  </si>
  <si>
    <t>其他科学技术支出</t>
  </si>
  <si>
    <t>资源勘探工业信息等支出</t>
  </si>
  <si>
    <t>工业和信息产业监管</t>
  </si>
  <si>
    <t>其他工业和信息产业监管支出</t>
  </si>
  <si>
    <t xml:space="preserve">
</t>
  </si>
  <si>
    <t>北京大兴国际机场临空经济区（大兴）管理委员会部门2024年一般公共预算财政拨款基本支出预算表</t>
  </si>
  <si>
    <t>金额单位：万元</t>
  </si>
  <si>
    <t>政府支出经济分类科目</t>
  </si>
  <si>
    <t>部门支出经济分类科目</t>
  </si>
  <si>
    <t>本年预算数</t>
  </si>
  <si>
    <t>人员经费</t>
  </si>
  <si>
    <t>公用经费</t>
  </si>
  <si>
    <r>
      <rPr>
        <sz val="9"/>
        <color rgb="FF000000"/>
        <rFont val="宋体"/>
        <charset val="134"/>
      </rPr>
      <t>50101-工资奖金津补贴</t>
    </r>
  </si>
  <si>
    <r>
      <rPr>
        <sz val="9"/>
        <color rgb="FF000000"/>
        <rFont val="宋体"/>
        <charset val="134"/>
      </rPr>
      <t>30101-基本工资</t>
    </r>
  </si>
  <si>
    <r>
      <rPr>
        <sz val="9"/>
        <color rgb="FF000000"/>
        <rFont val="宋体"/>
        <charset val="134"/>
      </rPr>
      <t>30102-津贴补贴</t>
    </r>
  </si>
  <si>
    <t>30103-奖金</t>
  </si>
  <si>
    <r>
      <rPr>
        <sz val="9"/>
        <color rgb="FF000000"/>
        <rFont val="宋体"/>
        <charset val="134"/>
      </rPr>
      <t>50102-社会保障缴费</t>
    </r>
  </si>
  <si>
    <t>30108-机关事业单位基本养老保险缴费</t>
  </si>
  <si>
    <t>30109-职业年金缴费</t>
  </si>
  <si>
    <t>30110-职工基本医疗保险缴费</t>
  </si>
  <si>
    <r>
      <rPr>
        <sz val="9"/>
        <color rgb="FF000000"/>
        <rFont val="宋体"/>
        <charset val="134"/>
      </rPr>
      <t>30111-公务员医疗补助缴费</t>
    </r>
  </si>
  <si>
    <r>
      <rPr>
        <sz val="9"/>
        <color rgb="FF000000"/>
        <rFont val="宋体"/>
        <charset val="134"/>
      </rPr>
      <t>30112-其他社会保障缴费</t>
    </r>
  </si>
  <si>
    <r>
      <rPr>
        <sz val="9"/>
        <color rgb="FF000000"/>
        <rFont val="宋体"/>
        <charset val="134"/>
      </rPr>
      <t>50103-住房公积金</t>
    </r>
  </si>
  <si>
    <r>
      <rPr>
        <sz val="9"/>
        <color rgb="FF000000"/>
        <rFont val="宋体"/>
        <charset val="134"/>
      </rPr>
      <t>30113-住房公积金</t>
    </r>
  </si>
  <si>
    <r>
      <rPr>
        <sz val="9"/>
        <color rgb="FF000000"/>
        <rFont val="宋体"/>
        <charset val="134"/>
      </rPr>
      <t>50199-其他工资福利支出</t>
    </r>
  </si>
  <si>
    <t>30199-其他工资福利支出</t>
  </si>
  <si>
    <r>
      <rPr>
        <sz val="9"/>
        <color rgb="FF000000"/>
        <rFont val="宋体"/>
        <charset val="134"/>
      </rPr>
      <t>50201-办公经费</t>
    </r>
  </si>
  <si>
    <r>
      <rPr>
        <sz val="9"/>
        <color rgb="FF000000"/>
        <rFont val="宋体"/>
        <charset val="134"/>
      </rPr>
      <t>30201-办公费</t>
    </r>
  </si>
  <si>
    <t>50201-办公经费</t>
  </si>
  <si>
    <t>30207-邮电费</t>
  </si>
  <si>
    <t>50209-维修（护）费</t>
  </si>
  <si>
    <t>30213-维修（护）费</t>
  </si>
  <si>
    <t>50203-培训费</t>
  </si>
  <si>
    <t>30216-培训费</t>
  </si>
  <si>
    <r>
      <rPr>
        <sz val="9"/>
        <color rgb="FF000000"/>
        <rFont val="宋体"/>
        <charset val="134"/>
      </rPr>
      <t>30228-工会经费</t>
    </r>
  </si>
  <si>
    <r>
      <rPr>
        <sz val="9"/>
        <color rgb="FF000000"/>
        <rFont val="宋体"/>
        <charset val="134"/>
      </rPr>
      <t>30229-福利费</t>
    </r>
  </si>
  <si>
    <r>
      <rPr>
        <sz val="9"/>
        <color rgb="FF000000"/>
        <rFont val="宋体"/>
        <charset val="134"/>
      </rPr>
      <t>50208-公务用车运行维护费</t>
    </r>
  </si>
  <si>
    <t>30231-公务用车运行维护费</t>
  </si>
  <si>
    <t>30239-其他交通费用</t>
  </si>
  <si>
    <t>50299-其他商品和服务支出</t>
  </si>
  <si>
    <t>30299-其他商品和服务支出</t>
  </si>
  <si>
    <r>
      <rPr>
        <sz val="9"/>
        <color rgb="FF000000"/>
        <rFont val="宋体"/>
        <charset val="134"/>
      </rPr>
      <t>50901-社会福利和救助</t>
    </r>
  </si>
  <si>
    <t>30309-奖励金</t>
  </si>
  <si>
    <t>合    计</t>
  </si>
  <si>
    <t>北京大兴国际机场临空经济区（大兴）管理委员会部门部门2024年政府性基金预算财政拨款支出预算表</t>
  </si>
  <si>
    <t>支出功能分类科目</t>
  </si>
  <si>
    <t>2120801-征地和拆迁补偿支出</t>
  </si>
  <si>
    <t>50799-其他对企业补助</t>
  </si>
  <si>
    <t>31299-其他对企业补助</t>
  </si>
  <si>
    <t>2120803-城市建设支出</t>
  </si>
  <si>
    <t>50499-其他资本性支出</t>
  </si>
  <si>
    <t>30999-其他基本建设支出</t>
  </si>
  <si>
    <t>北京大兴国际机场临空经济区（大兴）管理委员会部门2024年一般公共预算“三公经费”</t>
  </si>
  <si>
    <t>财政拨款支出预算表</t>
  </si>
  <si>
    <t>项    目</t>
  </si>
  <si>
    <t>2023年预算数</t>
  </si>
  <si>
    <t>2023年预算
执行数</t>
  </si>
  <si>
    <t>2024年预算数</t>
  </si>
  <si>
    <t>1．因公出国（境）费用</t>
  </si>
  <si>
    <t>2．公务接待费</t>
  </si>
  <si>
    <t>3．公务用车费</t>
  </si>
  <si>
    <t xml:space="preserve">  其中：（1）公务用车运行维护费</t>
  </si>
  <si>
    <t xml:space="preserve">        （2）公务用车购置</t>
  </si>
  <si>
    <t>北京大兴国际机场临空经济区（大兴）管理委员会部门政府采购预算明细表</t>
  </si>
  <si>
    <t>单位:万元</t>
  </si>
  <si>
    <t>项目</t>
  </si>
  <si>
    <t>总计</t>
  </si>
  <si>
    <t>财政性资金</t>
  </si>
  <si>
    <t>非财政性资金</t>
  </si>
  <si>
    <t>一般公共预算</t>
  </si>
  <si>
    <t>政府性基金预算</t>
  </si>
  <si>
    <t>其他资金</t>
  </si>
  <si>
    <t>货物</t>
  </si>
  <si>
    <t>服务</t>
  </si>
  <si>
    <t>2024年度项目支出绩效表</t>
  </si>
  <si>
    <t>部门/单位：北京大兴国际机场临空经济区（大兴管理委员会）</t>
  </si>
  <si>
    <t>单位名称</t>
  </si>
  <si>
    <t>项目名称</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</si>
  <si>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</si>
  <si>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</si>
  <si>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</si>
  <si>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</si>
  <si>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</si>
  <si>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</si>
  <si>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</si>
  <si>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</si>
  <si>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</si>
  <si>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</si>
  <si>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</si>
  <si>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</si>
  <si>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</si>
  <si>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</si>
  <si>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089001-北京大兴国际机场临空经济区（大兴）管理委员会（本级）</t>
  </si>
  <si>
    <t>11011523T000002000249-北京新机场噪声区治理和周边综合治理项目</t>
  </si>
  <si>
    <t>31-部门项目</t>
  </si>
  <si>
    <t>张帆</t>
  </si>
  <si>
    <t>13811104007</t>
  </si>
  <si>
    <t>911,100.000000</t>
  </si>
  <si>
    <t xml:space="preserve"> 完成19个村庄民宅、非住宅拆迁，安置房建设。</t>
  </si>
  <si>
    <t>满意度指标</t>
  </si>
  <si>
    <t>服务对象满意度指标</t>
  </si>
  <si>
    <t>搬迁村民满意度</t>
  </si>
  <si>
    <t>≥</t>
  </si>
  <si>
    <t>90</t>
  </si>
  <si>
    <t>%</t>
  </si>
  <si>
    <t>效益指标</t>
  </si>
  <si>
    <t>社会效益指标</t>
  </si>
  <si>
    <t>提高噪声区居民生活条件</t>
  </si>
  <si>
    <t>定性</t>
  </si>
  <si>
    <t>好坏</t>
  </si>
  <si>
    <t>成本指标</t>
  </si>
  <si>
    <t>经济成本指标</t>
  </si>
  <si>
    <t>项目批复资金总额控制</t>
  </si>
  <si>
    <t>≤</t>
  </si>
  <si>
    <t>18.2</t>
  </si>
  <si>
    <t>亿元</t>
  </si>
  <si>
    <t>产出指标</t>
  </si>
  <si>
    <t>质量指标</t>
  </si>
  <si>
    <t>噪声区安置房建设质量符合行业标准</t>
  </si>
  <si>
    <t>数量指标</t>
  </si>
  <si>
    <t>完成村庄民宅、非住宅拆迁</t>
  </si>
  <si>
    <t>＝</t>
  </si>
  <si>
    <t>19</t>
  </si>
  <si>
    <t>个</t>
  </si>
  <si>
    <t>11011523T000002273045-会展消费片区街区层面控规优化研究服务</t>
  </si>
  <si>
    <t>黄恩晶</t>
  </si>
  <si>
    <t>330.000000</t>
  </si>
  <si>
    <t>完成会展片区规划条件编制.</t>
  </si>
  <si>
    <t>规划综合实施方案最终成果</t>
  </si>
  <si>
    <t>1</t>
  </si>
  <si>
    <t>套</t>
  </si>
  <si>
    <t>规划综合实施方案初步成果</t>
  </si>
  <si>
    <t>项目按时结题率</t>
  </si>
  <si>
    <t>项目评审合格率</t>
  </si>
  <si>
    <t>规划综合实施方案成果印发</t>
  </si>
  <si>
    <t>次</t>
  </si>
  <si>
    <t>成果应用单位满意度</t>
  </si>
  <si>
    <t>总成本控制</t>
  </si>
  <si>
    <t>329.28</t>
  </si>
  <si>
    <t>万元</t>
  </si>
  <si>
    <t>11011524T000002432739-临空区深化“放管服”改革创新模式改革咨询服务</t>
  </si>
  <si>
    <t>张思桐</t>
  </si>
  <si>
    <t>13436449836</t>
  </si>
  <si>
    <t>40.000000</t>
  </si>
  <si>
    <t>推动审批服务理念、制度、作风，全方位深层次变革，着力打造“宽进、快办、严管、便民、公开”的审批服务模式，不断优化办事创业和营商环境。</t>
  </si>
  <si>
    <t>经济效益指标</t>
  </si>
  <si>
    <t>优化营商环境</t>
  </si>
  <si>
    <t>意见建议被采纳情况</t>
  </si>
  <si>
    <t>满意度</t>
  </si>
  <si>
    <t>100</t>
  </si>
  <si>
    <t>研究成果数量</t>
  </si>
  <si>
    <t>篇</t>
  </si>
  <si>
    <t>研究成果合格率</t>
  </si>
  <si>
    <t>项目预算控制数</t>
  </si>
  <si>
    <t>12</t>
  </si>
  <si>
    <t>11011524T000002432763-北京大兴国际机场临空经济区（大兴）政务服务中心项目综合服务（2024年）</t>
  </si>
  <si>
    <t>99.680000</t>
  </si>
  <si>
    <t>依托高素质水平及高服务质量的团队，打造临空区政务服务中心高效率服务社会的形象，确保临空区政务服务中心综合窗口顺利运行，提升办事企业、群众满意度，全面优化临空区营商环境。</t>
  </si>
  <si>
    <t>99.68</t>
  </si>
  <si>
    <t>提高审批时效</t>
  </si>
  <si>
    <t>＞</t>
  </si>
  <si>
    <t>10</t>
  </si>
  <si>
    <t>生态效益指标</t>
  </si>
  <si>
    <t>优化营商环境。展现临空区营商服务形象</t>
  </si>
  <si>
    <t>综窗受理服务单位</t>
  </si>
  <si>
    <t>家</t>
  </si>
  <si>
    <t>符合政务服务标准化管理要求</t>
  </si>
  <si>
    <t>符合、不符合</t>
  </si>
  <si>
    <t>11011524T000002432766-北京大兴国际机场临空经济区（大兴）政务服务中心相关信息化设备运维服务（2024年）</t>
  </si>
  <si>
    <t>4.700000</t>
  </si>
  <si>
    <t>为大力优化临空区营商环境，不断提升办事群众的获得感幸福感，为来厅办事群众、企业提供便利化服务。打造临空区政务服务中心高效率服务社会的形象，确保政务服务中心综合窗口顺利运行，提升办事企业、群众满意度。</t>
  </si>
  <si>
    <t>系统正常运行率</t>
  </si>
  <si>
    <t>95</t>
  </si>
  <si>
    <t>运维服务单位</t>
  </si>
  <si>
    <t>可持续影响指标</t>
  </si>
  <si>
    <t>服务年限</t>
  </si>
  <si>
    <t>年</t>
  </si>
  <si>
    <t>预算项目控制数</t>
  </si>
  <si>
    <t>4.7</t>
  </si>
  <si>
    <t>11011524T000002463236-临空区（大兴）管委会2024年综窗受理及审批极简化系统运维服务</t>
  </si>
  <si>
    <t>7.500000</t>
  </si>
  <si>
    <t>以优化临空区营商环境、群众办事、激发市场活力和社会创造力、建设临空区人民满意的服务型政府为总体目标，对已建设系统提供运维服务。</t>
  </si>
  <si>
    <t>年度维护成本增长率</t>
  </si>
  <si>
    <t>15</t>
  </si>
  <si>
    <t>优化营商环境，提升政府服务形象</t>
  </si>
  <si>
    <t>系统操作人员满意度</t>
  </si>
  <si>
    <t>98</t>
  </si>
  <si>
    <t>系统运维数量</t>
  </si>
  <si>
    <t>9</t>
  </si>
  <si>
    <t>11011524T000002466182-2024年法律顾问服务</t>
  </si>
  <si>
    <t>吕超艳</t>
  </si>
  <si>
    <t>17701253280</t>
  </si>
  <si>
    <t>25.000000</t>
  </si>
  <si>
    <t>1：提供日常法律咨询服务；
2：代理诉讼或仲裁案件；
3：规范性文件进行审查，出具审查意见；
4：组织法律专业培训</t>
  </si>
  <si>
    <t>参与产业发展</t>
  </si>
  <si>
    <t>3</t>
  </si>
  <si>
    <t>维护政府公信力</t>
  </si>
  <si>
    <t>参与招商引资</t>
  </si>
  <si>
    <t>5</t>
  </si>
  <si>
    <t>返工次数</t>
  </si>
  <si>
    <t>2</t>
  </si>
  <si>
    <t>延误次数</t>
  </si>
  <si>
    <t>服务团队人数</t>
  </si>
  <si>
    <t>人数</t>
  </si>
  <si>
    <t>法律培训</t>
  </si>
  <si>
    <t>工作总结报告</t>
  </si>
  <si>
    <t>份</t>
  </si>
  <si>
    <t>时效指标</t>
  </si>
  <si>
    <t>出具法律审查意见时间</t>
  </si>
  <si>
    <t>24</t>
  </si>
  <si>
    <t>小时</t>
  </si>
  <si>
    <t>工作响应时间</t>
  </si>
  <si>
    <t>项目预算成本控制数</t>
  </si>
  <si>
    <t>25</t>
  </si>
  <si>
    <t>满意度评价</t>
  </si>
  <si>
    <t>11011524T000002466632-2024年度临空区管委会购买安全技术服务</t>
  </si>
  <si>
    <t>项征</t>
  </si>
  <si>
    <t>15010425886</t>
  </si>
  <si>
    <t>124.800000</t>
  </si>
  <si>
    <t>遏制临空区安全生产事故，确保临空区安全发展</t>
  </si>
  <si>
    <t>开展入区企业安全检查不少于61家次</t>
  </si>
  <si>
    <t>61</t>
  </si>
  <si>
    <t>家/个/批次</t>
  </si>
  <si>
    <t>出具安全评估报告20份</t>
  </si>
  <si>
    <t>20</t>
  </si>
  <si>
    <t>开展在施项目安全检查不少于575家次</t>
  </si>
  <si>
    <t>575</t>
  </si>
  <si>
    <t>开展市政基础设施安全检查不少于105家次</t>
  </si>
  <si>
    <t>105</t>
  </si>
  <si>
    <t>遏制安全生产事故，确保临空区安全发展</t>
  </si>
  <si>
    <t>0</t>
  </si>
  <si>
    <t>起</t>
  </si>
  <si>
    <t>11011524T000002469641-2024年政府投资建设项目审计服务</t>
  </si>
  <si>
    <t>毛蕊</t>
  </si>
  <si>
    <t>17710452762</t>
  </si>
  <si>
    <t>227.000000</t>
  </si>
  <si>
    <t>对本单位固定资产投资和临空区2022年之前既有政府投资项目进行审计监督，加强项目管理，确保各工程合法、合规建设，保障财政资金支出效益，预防滋生腐败、损失浪费。</t>
  </si>
  <si>
    <t>问题处置率</t>
  </si>
  <si>
    <t>审计结果准确性</t>
  </si>
  <si>
    <t>审计程序规范性</t>
  </si>
  <si>
    <t>符合国家审计准则要求</t>
  </si>
  <si>
    <t>监督项目数量</t>
  </si>
  <si>
    <t>68</t>
  </si>
  <si>
    <t>协调会议次数</t>
  </si>
  <si>
    <t>4</t>
  </si>
  <si>
    <t>按时出具审计报告</t>
  </si>
  <si>
    <t>每月</t>
  </si>
  <si>
    <t>审减率</t>
  </si>
  <si>
    <t>严格控制工程成本</t>
  </si>
  <si>
    <t>不超概算</t>
  </si>
  <si>
    <t>营造廉洁勤政氛围</t>
  </si>
  <si>
    <t>长效</t>
  </si>
  <si>
    <t>对中介机构满意度</t>
  </si>
  <si>
    <t>11011524T000002471947-2024年“临空发布”新闻发布会服务</t>
  </si>
  <si>
    <t>王也</t>
  </si>
  <si>
    <t>18310267071</t>
  </si>
  <si>
    <t>20.000000</t>
  </si>
  <si>
    <t>目标一：举办1场发布会，提供舞台搭建等服务（1次）；
目标二：提供新闻通稿和新闻照片拍摄（1次）；
目标三：在央市级媒体发布稿件（10篇）；</t>
  </si>
  <si>
    <t>发布城市品牌、制度创新、项目建设、企业入住等管委会及公司重磅信息</t>
  </si>
  <si>
    <t>不高于20万</t>
  </si>
  <si>
    <t>万</t>
  </si>
  <si>
    <t>举办不少于2场发布会</t>
  </si>
  <si>
    <t>场次</t>
  </si>
  <si>
    <t>新闻宣传获高度关注</t>
  </si>
  <si>
    <t>11011524T000002472042-临空经济区2023年度城市体检研究服务</t>
  </si>
  <si>
    <t>18611714221</t>
  </si>
  <si>
    <t>70.000000</t>
  </si>
  <si>
    <t>本次年度体检主要工作目标包括三方面，一是在2022年度体检评估的成果基础上，夯实临空区各项指标基础数据，为临空区城市体检指标体系监测做好技术支持；二是分析各项指标的实施成效，从综合维度评价规划实施现状，对临空区整体城市体检结论形成补充支撑；三是结合土地要素配置的研究，深入评估分析具体情况，明确规划实施中关于指标落实的问题和原因，提出对下一年度指标实施工作的优化建议。
聚焦2023年度临空经济区规划实施的关键变量和核心任务，发现问题并提出下一步工作策略建议.</t>
  </si>
  <si>
    <t>指导后续工作情况</t>
  </si>
  <si>
    <t>对临空区未来规划编制、实施及综合指标体系落实等工作提出建议</t>
  </si>
  <si>
    <t>意见建议被临空经济区管委会采纳</t>
  </si>
  <si>
    <t>2023年度城市体检问题清单</t>
  </si>
  <si>
    <t>2023年度城市体检报告</t>
  </si>
  <si>
    <t>规划按时完成率</t>
  </si>
  <si>
    <t>研究成果验收合格率</t>
  </si>
  <si>
    <t>70</t>
  </si>
  <si>
    <t>11011524T000002472126-2024年度规划数据动态维护研究服务</t>
  </si>
  <si>
    <t>完成临规划成果数据库和规划管理数据库的数据更新、校核及调整工作。</t>
  </si>
  <si>
    <t>课题研究总成本</t>
  </si>
  <si>
    <t>8</t>
  </si>
  <si>
    <t>研究成果利用率或转化率</t>
  </si>
  <si>
    <t>通过部门审核</t>
  </si>
  <si>
    <t>数据库维护报告</t>
  </si>
  <si>
    <t>11011524T000002472192-2024年度责任规划师研究服务</t>
  </si>
  <si>
    <t>50.000000</t>
  </si>
  <si>
    <t>1. 规划实施及规划统筹等方面问题基础支持； 2.规划综合实施方案及项目建设方案咨询服务；3. 实地调研摸排问题服务； 4. 负责组织开展学术及宣传活动。</t>
  </si>
  <si>
    <t>相关会议次数</t>
  </si>
  <si>
    <t>调研次数</t>
  </si>
  <si>
    <t>临空区相关政策</t>
  </si>
  <si>
    <t>提出符合临空区最新相关政策要求的技术指导意见</t>
  </si>
  <si>
    <t>临空区管委会满意度</t>
  </si>
  <si>
    <t>推动航空物流、科技创新、服务保障产业集聚</t>
  </si>
  <si>
    <t>显著提升</t>
  </si>
  <si>
    <t>11011524T000002472309-临空区重要时间节点线上国内广告投放服务</t>
  </si>
  <si>
    <t>完成整版内容的刊发包括宣传的版面策划、图文编辑、设计排版、刊登发布及新媒体客户端宣传推广等。</t>
  </si>
  <si>
    <t>通过内容发布，宣传临空区建设成果，覆盖受众达万人次</t>
  </si>
  <si>
    <t>50000</t>
  </si>
  <si>
    <t>人次</t>
  </si>
  <si>
    <t>通过宣传，招商引资，提升影响力</t>
  </si>
  <si>
    <t>完成版面制作及印刷发行</t>
  </si>
  <si>
    <t>每个</t>
  </si>
  <si>
    <t>内容访问传播量</t>
  </si>
  <si>
    <t>1000</t>
  </si>
  <si>
    <t>11011524T000002475498-2024年度临空区两区建设专项服务</t>
  </si>
  <si>
    <t>杨洋</t>
  </si>
  <si>
    <t>13691287399</t>
  </si>
  <si>
    <t>297.360000</t>
  </si>
  <si>
    <t>两区建设显示度在提高、产业带动作用继续凸显、社会感知度持续增加</t>
  </si>
  <si>
    <t>支持标准匹配度</t>
  </si>
  <si>
    <t>产业活动带动效应</t>
  </si>
  <si>
    <t>长期</t>
  </si>
  <si>
    <t>两区形象认知度</t>
  </si>
  <si>
    <t>产业活动参会企业数量</t>
  </si>
  <si>
    <t>开展产业活动</t>
  </si>
  <si>
    <t>课题研究进度</t>
  </si>
  <si>
    <t>11月完成所有研究成果</t>
  </si>
  <si>
    <t>对两区政策评价的满意度</t>
  </si>
  <si>
    <t>11011524T000002687124-2024年度北京大兴国际机场临空经济区工程质量抽测技术服务</t>
  </si>
  <si>
    <t>郑昱含</t>
  </si>
  <si>
    <t>15601387762</t>
  </si>
  <si>
    <t>44.000000</t>
  </si>
  <si>
    <t>通过工程质量抽测专项项目的施行，进一步规范临空区建设工程质量监督行为，增强质量监督工作的科学性、权威性，杜绝重大质量安全事故、遏制较大事故，减少一般事故，确保工程结构质量安全。</t>
  </si>
  <si>
    <t>降低环境污染</t>
  </si>
  <si>
    <t>减少工程施工返工数量，降低对环境污染影响</t>
  </si>
  <si>
    <t>特别重大、重大或较大质量安全事故数量</t>
  </si>
  <si>
    <t>杜绝发生</t>
  </si>
  <si>
    <t>提升质量水平</t>
  </si>
  <si>
    <t>进一步提高工程建设质量，提升工程质量水平，促进建筑业持续健康发展。</t>
  </si>
  <si>
    <t>检测质量</t>
  </si>
  <si>
    <t>严格按照规范、标准开展每项检测工作，保证每项检测结果完整性、真实性、科学性。</t>
  </si>
  <si>
    <t>完成进度</t>
  </si>
  <si>
    <t>按时限完成</t>
  </si>
  <si>
    <t>梁、板、柱、墙体混凝土强度</t>
  </si>
  <si>
    <t>285</t>
  </si>
  <si>
    <t>个（套）</t>
  </si>
  <si>
    <t>80</t>
  </si>
  <si>
    <t>项目预算控制440000元</t>
  </si>
  <si>
    <t>60000</t>
  </si>
  <si>
    <t>元</t>
  </si>
  <si>
    <t>11011524T000002693614-入区企业交流会会务服务</t>
  </si>
  <si>
    <t>张超</t>
  </si>
  <si>
    <t>81696065</t>
  </si>
  <si>
    <t>12.400000</t>
  </si>
  <si>
    <t xml:space="preserve"> 通过组织开展协同发展委员会成员大会，促进政企之间的政策沟通、信息交流等，协调解决成员单位发展中遇到的问题和困难，提出相关建议。</t>
  </si>
  <si>
    <t>发挥协同发展委员会作用</t>
  </si>
  <si>
    <t>推动区域产业发展规划协同，以点带面，提升影响力。</t>
  </si>
  <si>
    <t>公共服务能力</t>
  </si>
  <si>
    <t>建立企业需求台账，优化管理、提高精准服务能力。</t>
  </si>
  <si>
    <t>召开次数</t>
  </si>
  <si>
    <t>会议天数</t>
  </si>
  <si>
    <t>0.5</t>
  </si>
  <si>
    <t>天</t>
  </si>
  <si>
    <t>参会人次</t>
  </si>
  <si>
    <t>人</t>
  </si>
  <si>
    <t>工作完成时间</t>
  </si>
  <si>
    <t>当年12月</t>
  </si>
  <si>
    <t>人均成本</t>
  </si>
  <si>
    <t>210</t>
  </si>
  <si>
    <t>元/人</t>
  </si>
  <si>
    <t>124000</t>
  </si>
  <si>
    <t>11011524T000002704029-2024年自贸创新服务中心展厅租赁及维护服务</t>
  </si>
  <si>
    <t>239.924189</t>
  </si>
  <si>
    <t>租赁展览场地，扩大临空区影响力，为活动开展搭建平台，保障展览活动顺利有序开展。确保自贸创新服务中心展厅正常运行，承接各项接待，展示临空区优质形象 ，保证展厅环境温度舒适、设备正常准转。</t>
  </si>
  <si>
    <t>接待参观人员满意度</t>
  </si>
  <si>
    <t>资金支付进度</t>
  </si>
  <si>
    <t>当年12月底前完成资金拨付</t>
  </si>
  <si>
    <t>项目进度</t>
  </si>
  <si>
    <t>随招商展览等活动同步开展</t>
  </si>
  <si>
    <t>设备运转，灯光系统</t>
  </si>
  <si>
    <t>3D宣传片正常播放，展厅灯光运转正常</t>
  </si>
  <si>
    <t>展厅环境</t>
  </si>
  <si>
    <t>温度控制在26度左右，达到环境舒适</t>
  </si>
  <si>
    <t>促进企业落地</t>
  </si>
  <si>
    <t>客户考察接待次数</t>
  </si>
  <si>
    <t>200</t>
  </si>
  <si>
    <t>国际客户或组织接待次数</t>
  </si>
  <si>
    <t>促进企业入驻经济贡献，注册企业纳税</t>
  </si>
  <si>
    <t>促进企业入驻临空区</t>
  </si>
  <si>
    <t>加大招商宣传力度，提高社会影响力，参观人数</t>
  </si>
  <si>
    <t>项目成本</t>
  </si>
  <si>
    <t>240</t>
  </si>
  <si>
    <t>11011524T000002728296-临空区2024年委托产业促进服务</t>
  </si>
  <si>
    <t>81696064</t>
  </si>
  <si>
    <t>97.000000</t>
  </si>
  <si>
    <t>目标1：产业促进基础服务（手续办理、建设过程跟进、生产经营过程服务）
目标2：入区企业沙龙活动组织
目标3：存量企业走访与增量企业管理
目标4：为企业提供政策深度服务
目标5：企业服务手册设计、编制、更新</t>
  </si>
  <si>
    <t>实时服务企业</t>
  </si>
  <si>
    <t>落地服务项目</t>
  </si>
  <si>
    <t>园区专题沙龙活动</t>
  </si>
  <si>
    <t>每个项目服务综合指标评价分数</t>
  </si>
  <si>
    <t>分</t>
  </si>
  <si>
    <t>优化营商服务环境</t>
  </si>
  <si>
    <t>带动就业</t>
  </si>
  <si>
    <t>媒体报道</t>
  </si>
  <si>
    <t>78</t>
  </si>
  <si>
    <t>企业满意度</t>
  </si>
  <si>
    <t>11011524T000002729232-2024年基层党组织党建活动经费</t>
  </si>
  <si>
    <t>李莉</t>
  </si>
  <si>
    <t>15811394894</t>
  </si>
  <si>
    <t>7.620000</t>
  </si>
  <si>
    <t>深入学习贯彻习近平新时代中国特色社会主义思想和党的二十大精神，组织开展各类党建活动，丰富活动载体，推动各级党组织、党员干部把习近平新时代中国特色社会主义思想转化为坚定理想、锤炼党性和指导实践、推动临空经济区建设的强大力量。</t>
  </si>
  <si>
    <t>符合《大兴区基层党组织党建活动经费管理规定》中7种经费使用用途</t>
  </si>
  <si>
    <t>符合</t>
  </si>
  <si>
    <t>指导工作完成</t>
  </si>
  <si>
    <t>管委会党员人数51人</t>
  </si>
  <si>
    <t>51</t>
  </si>
  <si>
    <t>新航城党员人数203人</t>
  </si>
  <si>
    <t>203</t>
  </si>
  <si>
    <t>使用时限</t>
  </si>
  <si>
    <t>2024年内使用完毕</t>
  </si>
  <si>
    <t>11011524T000002729307-临空经济区年鉴服务</t>
  </si>
  <si>
    <t>9.000000</t>
  </si>
  <si>
    <t>为落实《北京市党史和地方志工作规划（2021—2025年）》中的主要目标和任务，立足新时代历史方位，把握新时代基本方略，紧跟首都发展，履行首要职责，全面、系统地逐年记载临空经济区经济社会发展状况，总结各项事业发展成果和经验，为区域发展积累宝贵的权威资料。</t>
  </si>
  <si>
    <t>编制版面</t>
  </si>
  <si>
    <t>编制质量达到要求</t>
  </si>
  <si>
    <t>达到未达到</t>
  </si>
  <si>
    <t>全面、系统地逐年记载临空经济区经济社会发展状况</t>
  </si>
  <si>
    <t>总结事业发展成果经验为区域发展积累资料</t>
  </si>
  <si>
    <t>不高于9万元</t>
  </si>
  <si>
    <t>4.5</t>
  </si>
  <si>
    <t>11011524T000002733579-2024年招商活动委托服务</t>
  </si>
  <si>
    <t>100.000000</t>
  </si>
  <si>
    <t>为进一步增进京冀协同发展，加强临空区产业发展，促进临空区产业体系构建，增强临空区产业影响力，推广临空区产业资源情况。组织并主办招商相关活动。</t>
  </si>
  <si>
    <t>参会企业满意度</t>
  </si>
  <si>
    <t>85</t>
  </si>
  <si>
    <t>合作方满意度</t>
  </si>
  <si>
    <t>促成合作事项</t>
  </si>
  <si>
    <t>件</t>
  </si>
  <si>
    <t>服贸会边会</t>
  </si>
  <si>
    <t>40</t>
  </si>
  <si>
    <t>产业资源发布会</t>
  </si>
  <si>
    <t>30</t>
  </si>
  <si>
    <t>京冀协同发展大会</t>
  </si>
  <si>
    <t>活动参与人数</t>
  </si>
  <si>
    <t>300</t>
  </si>
  <si>
    <t>活动举办次数</t>
  </si>
  <si>
    <t>活动安全保障</t>
  </si>
  <si>
    <t>活动参与度</t>
  </si>
  <si>
    <t>预算执行进度</t>
  </si>
  <si>
    <t>12月底前完成</t>
  </si>
  <si>
    <t>活动进度</t>
  </si>
  <si>
    <t>11011524T000002735026-北京大兴国际机场临空经济区2024年建设工程消防验收技术服务</t>
  </si>
  <si>
    <t>么亮</t>
  </si>
  <si>
    <t>15210938933</t>
  </si>
  <si>
    <t>80.000000</t>
  </si>
  <si>
    <t>通过工程消防抽查专项项目的施行，进一步规范临空区建设工程消防工程质量，增强消防验收的科学性、权威性，杜绝重大消防安全事故。</t>
  </si>
  <si>
    <t>消防验收通过率</t>
  </si>
  <si>
    <t>检查建筑面积</t>
  </si>
  <si>
    <t>49.39</t>
  </si>
  <si>
    <t>平方米</t>
  </si>
  <si>
    <t>形成检查报告</t>
  </si>
  <si>
    <t>完成工作内容</t>
  </si>
  <si>
    <t>2024</t>
  </si>
  <si>
    <t>项目预算控制</t>
  </si>
  <si>
    <t>11011524T000002737821-管委会绩效管理咨询服务项目</t>
  </si>
  <si>
    <t>齐攀攀</t>
  </si>
  <si>
    <t>13720004370</t>
  </si>
  <si>
    <t>91.300000</t>
  </si>
  <si>
    <t>管委会、区机场办建立党建考核、指标考核及综合评价整合成一体化的考核体系；实现管委会在招商、重大项目建设等关键指标上实行联动一体考核；实现上级政府考核管委会、管委会考核部门，部门考核员工指标层层分解贯通“三位一体”考核，促进全员战略一致和协同。</t>
  </si>
  <si>
    <t>季度考核报告</t>
  </si>
  <si>
    <t>下一季度首月20日前</t>
  </si>
  <si>
    <t>部门及个人绩效管理方案（初稿）及细则指定</t>
  </si>
  <si>
    <t>3月底前</t>
  </si>
  <si>
    <t>部门及个人年度综合考评</t>
  </si>
  <si>
    <t>次年2月底前</t>
  </si>
  <si>
    <t>年度绩效考评总报告</t>
  </si>
  <si>
    <t>季度察访核验报告</t>
  </si>
  <si>
    <t>部门绩效考评体系</t>
  </si>
  <si>
    <t>部门年度指标表</t>
  </si>
  <si>
    <t>部门绩效考评管理细则</t>
  </si>
  <si>
    <t>管委会绩效管理实施方案（初稿）</t>
  </si>
  <si>
    <t>制定管委会年度考评方案（初稿）、细则及考评体系</t>
  </si>
  <si>
    <t>通过绩效管理考评工作领导小组审议</t>
  </si>
  <si>
    <t>预算控制数</t>
  </si>
  <si>
    <t>464500</t>
  </si>
  <si>
    <t>推动绩效管理建设方面</t>
  </si>
  <si>
    <t>增强发现问题和解决问题能力，推动任务完成落实，为下一步工作提供调整方向</t>
  </si>
  <si>
    <t>11011524T000002739926-城建档案整编著录及数字化技术服务</t>
  </si>
  <si>
    <t>靳林强</t>
  </si>
  <si>
    <t>18211026866</t>
  </si>
  <si>
    <t>14.000000</t>
  </si>
  <si>
    <t>完成临空区2024年-2025年度城建档案整编著录及数字化技术服务。</t>
  </si>
  <si>
    <t>完成档案电子化数量</t>
  </si>
  <si>
    <t>2500</t>
  </si>
  <si>
    <t>册卷</t>
  </si>
  <si>
    <t>完成临空区2025年度工程档案数字化</t>
  </si>
  <si>
    <t>月</t>
  </si>
  <si>
    <t>完成临空区2024年度工程档案数字化</t>
  </si>
  <si>
    <t>电子化文件清晰度占比</t>
  </si>
  <si>
    <t>为城乡规划管理提供基础数据</t>
  </si>
  <si>
    <t>达到预期目标</t>
  </si>
  <si>
    <t>企业档案查询便捷度提升比例</t>
  </si>
  <si>
    <t>数字化成果应用时间</t>
  </si>
  <si>
    <t>项目建设费严格按照预算执行</t>
  </si>
  <si>
    <t>14</t>
  </si>
  <si>
    <t>11011524T000002740854-大兴机场海关协管服务项目</t>
  </si>
  <si>
    <t>牛睿方</t>
  </si>
  <si>
    <t>81696095</t>
  </si>
  <si>
    <t>648.000000</t>
  </si>
  <si>
    <t xml:space="preserve">为大兴机场海关提供协管服务支持，保障大兴机场海关对大兴机场综保区监管业务有序运行。	</t>
  </si>
  <si>
    <t>指标1：带动就业人数</t>
  </si>
  <si>
    <t>45</t>
  </si>
  <si>
    <t>指标1：项目服务期</t>
  </si>
  <si>
    <t>指标1：服务人员出勤率</t>
  </si>
  <si>
    <t>指标1：协勤人数</t>
  </si>
  <si>
    <t>指标1：项目预算控制数</t>
  </si>
  <si>
    <t>611.796</t>
  </si>
  <si>
    <t>指标1：满意度</t>
  </si>
  <si>
    <t>11011524T000002755758-2024年度临空区建设工程安全监督特种设备第三方检测服务</t>
  </si>
  <si>
    <t>顾昊</t>
  </si>
  <si>
    <t>18001122865</t>
  </si>
  <si>
    <t>7.300000</t>
  </si>
  <si>
    <t>对临空区工程项目所有在用起重设备进行一次专业安全检测。</t>
  </si>
  <si>
    <t>出具检测报告</t>
  </si>
  <si>
    <t>区域内所有备案在用起重设备专业检测</t>
  </si>
  <si>
    <t>7.3</t>
  </si>
  <si>
    <t>降低安全事故发生率</t>
  </si>
  <si>
    <t>11011524T000002758578-综保区海关综合服务</t>
  </si>
  <si>
    <t>397.336916</t>
  </si>
  <si>
    <t xml:space="preserve">由京冀两片区分别提供协勤、查验、围网维护、病虫害防治等综合服务，保障综保区海关业务顺利开展、保障海关业务场所良好环境。		
</t>
  </si>
  <si>
    <t>指标1：病虫害问题发生次数</t>
  </si>
  <si>
    <t>指标1：防治面积</t>
  </si>
  <si>
    <t>968000</t>
  </si>
  <si>
    <t>366.0938</t>
  </si>
  <si>
    <t>指标1：电气设备故障次数</t>
  </si>
  <si>
    <t>11011524T000002759798-综保区基础运营（水、电、通信）保障服务</t>
  </si>
  <si>
    <t>43.000000</t>
  </si>
  <si>
    <t xml:space="preserve">"为综保区北京部分卡口、照明设施提供电力保障，为北京部分卡口缴纳水费，保障综保区正常运行。"		
</t>
  </si>
  <si>
    <t>指标2：保障用水点位</t>
  </si>
  <si>
    <t>指标1：保障用电账户数</t>
  </si>
  <si>
    <t>指标1：按时缴纳水电费</t>
  </si>
  <si>
    <t>指标1：代缴水电费服务期</t>
  </si>
  <si>
    <t>指标1：综保区正常供电卡口正常供水</t>
  </si>
  <si>
    <t>得到保障</t>
  </si>
  <si>
    <t>11011524T000002767228-2024年综保区安保服务</t>
  </si>
  <si>
    <t>152.000000</t>
  </si>
  <si>
    <t xml:space="preserve">"通过为综保区园区提供安保及巡查服务，保障综保区安全高效运行。"		
</t>
  </si>
  <si>
    <t>保安数量</t>
  </si>
  <si>
    <t>发生安全保障事项响应速度</t>
  </si>
  <si>
    <t>保安巡逻巡查满足安保要求</t>
  </si>
  <si>
    <t>满足不满足</t>
  </si>
  <si>
    <t>带动就业人数</t>
  </si>
  <si>
    <t>151.52</t>
  </si>
  <si>
    <t>11011524T000002768684-2024年度临空经济区地价评估服务</t>
  </si>
  <si>
    <t>齐培</t>
  </si>
  <si>
    <t>13810898185</t>
  </si>
  <si>
    <t>90.000000</t>
  </si>
  <si>
    <t>供地阶段需委托地价评估单位开展土地评估，同时根据（京规自发〔2022〕191号），地价评估同时委托A、B两家机构对同一宗地进行评估，分别出具土地评估报告</t>
  </si>
  <si>
    <t>按计划出具成果报告</t>
  </si>
  <si>
    <t>满足土地上市供应需要</t>
  </si>
  <si>
    <t>根据项目需要出具成果</t>
  </si>
  <si>
    <t>满意度符合要求</t>
  </si>
  <si>
    <t>按计划完成项目供应上市</t>
  </si>
  <si>
    <t>每个项目不超过5万元/个</t>
  </si>
  <si>
    <t>万元/个</t>
  </si>
  <si>
    <t>11011524T000002786798-安全生产经费</t>
  </si>
  <si>
    <t>胡伟</t>
  </si>
  <si>
    <t>18611786512</t>
  </si>
  <si>
    <t>3.000000</t>
  </si>
  <si>
    <t>满足临空区安全生产要求，为周边居民创造良好安全生产环境，保障管委会日常安全生产管理支出</t>
  </si>
  <si>
    <t>组织安全生产月、消防宣传月培训</t>
  </si>
  <si>
    <t>6</t>
  </si>
  <si>
    <t>学时</t>
  </si>
  <si>
    <t>不超安全生产经费预算</t>
  </si>
  <si>
    <t>满足临空区安全生产要求，为周边居民创造良好安全生产环境</t>
  </si>
  <si>
    <t>良好</t>
  </si>
  <si>
    <t>11011524T000002790845-2024年度管委会外出学习调研</t>
  </si>
  <si>
    <t>辛磊</t>
  </si>
  <si>
    <t>13652101588</t>
  </si>
  <si>
    <t>保障临空区管委会员工外出学习培训；保障临空区管委会员工出差、调研。</t>
  </si>
  <si>
    <t>出差要求撰写调研报告</t>
  </si>
  <si>
    <t>出差报销符合差旅费报销标准</t>
  </si>
  <si>
    <t>差旅调研解决招商、体制机制等问题</t>
  </si>
  <si>
    <t>解决、未解决</t>
  </si>
  <si>
    <t>通过出差企业对接拉动招商引资</t>
  </si>
  <si>
    <t>拉动未拉动</t>
  </si>
  <si>
    <t>11011524T000002872200-党群服务中心运行经费</t>
  </si>
  <si>
    <t>做好党群服务中心运行事项</t>
  </si>
  <si>
    <t>活动符合党建相关要求</t>
  </si>
  <si>
    <t>符合不符合</t>
  </si>
  <si>
    <t>组织党建活动、文化活动等相关活动</t>
  </si>
  <si>
    <t>通过党群服务中心运营，做好临空区党建引领工作</t>
  </si>
  <si>
    <t>每年吸引更多企业党组织到党群服务中心办活动</t>
  </si>
  <si>
    <t>11011524T000002872272-普查办工作人员聘用费</t>
  </si>
  <si>
    <t>赵丽娜</t>
  </si>
  <si>
    <t>13520483369</t>
  </si>
  <si>
    <t>30.555000</t>
  </si>
  <si>
    <t>做好临空区及大兴机场第五次全国经济普查工作</t>
  </si>
  <si>
    <t>30.555</t>
  </si>
  <si>
    <t>普查对象满意度</t>
  </si>
  <si>
    <t>普查数量</t>
  </si>
  <si>
    <t>2000</t>
  </si>
  <si>
    <t>普查符合统计数据要求</t>
  </si>
  <si>
    <t>通过经济普查反映区域发展情况</t>
  </si>
  <si>
    <t>11011524T000002872275-普查员补贴</t>
  </si>
  <si>
    <t>22.771000</t>
  </si>
  <si>
    <t>统计做好全国第五次经济普查工作</t>
  </si>
  <si>
    <t>22.771</t>
  </si>
  <si>
    <t>普查符合相关统计普查要求</t>
  </si>
  <si>
    <t>清查企业数量</t>
  </si>
  <si>
    <t>4760</t>
  </si>
  <si>
    <t>正式登记企业数量</t>
  </si>
  <si>
    <t>3106</t>
  </si>
  <si>
    <t>通过资金补贴，做好普查工作，拉动就业</t>
  </si>
  <si>
    <t>好不好</t>
  </si>
  <si>
    <t>普查员满意度</t>
  </si>
  <si>
    <t>11011524T000002890389-2024年“两新”组织党组织党建活动经费</t>
  </si>
  <si>
    <t>2.000000</t>
  </si>
  <si>
    <t>组织做好“两新”组织党建活动</t>
  </si>
  <si>
    <t>建经费开展好党内学习以及各项基层党建活动，符合资金支出方向</t>
  </si>
  <si>
    <t>通过资金扶持让更多非公单位成立党支部</t>
  </si>
  <si>
    <t>非公企业满意度</t>
  </si>
  <si>
    <t>推动非公企业党组织锤炼党性引领企业发展</t>
  </si>
  <si>
    <t>引领不引领</t>
  </si>
  <si>
    <t>让临空区非公企业更多的参与临空区党建活动中</t>
  </si>
  <si>
    <t>参与不参与</t>
  </si>
  <si>
    <t>11011524T000003044381-临空区挂职干部补贴</t>
  </si>
  <si>
    <t>焦磊</t>
  </si>
  <si>
    <t>18618453690</t>
  </si>
  <si>
    <t>24.000000</t>
  </si>
  <si>
    <t>根据组织部要求，临空区为挂职干部发放挂职补贴。</t>
  </si>
  <si>
    <t>吸引优秀人才到临空区挂职</t>
  </si>
  <si>
    <t>按月发放补贴金额</t>
  </si>
  <si>
    <t>发放人员数量</t>
  </si>
  <si>
    <t>挂职人才满意度</t>
  </si>
  <si>
    <t>11011524T000003044576-临空区河道治理工程规划（田营西沟、礼贤河）咨询服务</t>
  </si>
  <si>
    <t>杨文智</t>
  </si>
  <si>
    <t>13811829932</t>
  </si>
  <si>
    <t>99.000000</t>
  </si>
  <si>
    <t>1.编制完成“田营西沟河道治理工程规划、礼贤河治理工程规划”成果。
2.方案征得相关部门同意，配合建设主体完成审批。</t>
  </si>
  <si>
    <t>考核通过率</t>
  </si>
  <si>
    <t>技术成果数量</t>
  </si>
  <si>
    <t>工作进度</t>
  </si>
  <si>
    <t>成果报批</t>
  </si>
  <si>
    <t>成果利用率或转化率</t>
  </si>
  <si>
    <t>11011524T000003044918-临空区管委会委托招商服务</t>
  </si>
  <si>
    <t>1,690.000000</t>
  </si>
  <si>
    <t>充分发挥市场机制，加大招商引资力度，促进北京大兴国际机场临空经济区（大兴）产业的建设与发展。委托借助专业招商团队对本区域产业进行招商引资。</t>
  </si>
  <si>
    <t>重点租赁项目</t>
  </si>
  <si>
    <t>配套服务项目</t>
  </si>
  <si>
    <t>新增外资企业</t>
  </si>
  <si>
    <t>重点拿地项目</t>
  </si>
  <si>
    <t>实际利用外资引入</t>
  </si>
  <si>
    <t>10000</t>
  </si>
  <si>
    <t>万美元</t>
  </si>
  <si>
    <t>完成社会投资项目税收指标</t>
  </si>
  <si>
    <t>完成财源建设形成区级留存税收</t>
  </si>
  <si>
    <t>服务满意度</t>
  </si>
  <si>
    <t>11011524T000003047656-临空区政策兑现</t>
  </si>
  <si>
    <t>10,664.000000</t>
  </si>
  <si>
    <t>依据管委会各部门职责，贯彻执行促进企业发展的相关政策和措施，根据各企业入区协议约定，对企业进行政策承诺兑现。</t>
  </si>
  <si>
    <t>政策兑现满意度</t>
  </si>
  <si>
    <t>服务对象满意度</t>
  </si>
  <si>
    <t>产业项目留存率</t>
  </si>
  <si>
    <t>产业发展</t>
  </si>
  <si>
    <t>形成聚集效应</t>
  </si>
  <si>
    <t>政策兑现项目数</t>
  </si>
  <si>
    <t>18</t>
  </si>
  <si>
    <t>完成政策奖励发放</t>
  </si>
  <si>
    <t>12月底前</t>
  </si>
  <si>
    <t>11011524T000003053917-综保区市政运维服务</t>
  </si>
  <si>
    <t>管仲</t>
  </si>
  <si>
    <t>81696014</t>
  </si>
  <si>
    <t>326.000000</t>
  </si>
  <si>
    <t>确保综保区“路通”、“灯亮”、“水畅”，充分展示城市的美好形象，给综保区入区单位提供更为便利的工作生活环境。</t>
  </si>
  <si>
    <t>社会公众满意度</t>
  </si>
  <si>
    <t>改善人居环境</t>
  </si>
  <si>
    <t>是否效果显著</t>
  </si>
  <si>
    <t>设施正常运转率</t>
  </si>
  <si>
    <t>城市照明及景观亮化工程符合节能环保要求</t>
  </si>
  <si>
    <t>是否符合</t>
  </si>
  <si>
    <t>326</t>
  </si>
  <si>
    <t>市政道路、排水及附属设施完好率</t>
  </si>
  <si>
    <t>11011524T000003053970-临空区市政运维服务</t>
  </si>
  <si>
    <t>13811950342</t>
  </si>
  <si>
    <t>3,086.000000</t>
  </si>
  <si>
    <t>根据北京市大兴区人民政府《关于临空经济区（大兴）范围城市道路、绿化及综合管廊等市政设施运营维护主体授权的批复》，临空经济区（大兴）管委会作为临空经济区（大兴）范围城市道路、绿化及综合管廊等市政设施运营维护的主体，行使市政管理相关职能，具体负责北京大兴国际机场临空经济区（大兴片区规划50平方公里）范围内及相关联市政基础设施管理、维护运营等工作。</t>
  </si>
  <si>
    <t>3086</t>
  </si>
  <si>
    <t>提高居民居住环境</t>
  </si>
  <si>
    <t>工程符合节能环保要求</t>
  </si>
  <si>
    <t>优良</t>
  </si>
  <si>
    <t>11011524T000003054068-管廊运维服务</t>
  </si>
  <si>
    <t>1,631.000000</t>
  </si>
  <si>
    <t>大礼路、青礼路、永兴河北路管廊运维服务。</t>
  </si>
  <si>
    <t>维护及时率</t>
  </si>
  <si>
    <t>保障管廊稳定运营</t>
  </si>
  <si>
    <t>预算成本</t>
  </si>
  <si>
    <t>1631</t>
  </si>
  <si>
    <t>综合管廊本体及附属设施设施完好率</t>
  </si>
  <si>
    <t>11011524T000003054341-综合保税区综合业务楼等房屋、仓库租赁及物业服务</t>
  </si>
  <si>
    <t>798.000000</t>
  </si>
  <si>
    <t>为加快推进北京大兴国际机场综合保税区实质化运营，实现高质量发展，保障海关入驻综合保税区办公，共同促进综合保税区发展，由大兴、廊坊两片区管委会共同保障海关办公场所租赁及物业等相关费用，海关入驻综合保税区办公，需要使用廊坊方面的综合业务楼办公室（一层、二层、三层、六层餐厅）、海关业务查验用房、海关查验库、地下停车场，以及大兴方面的公共库机房（2层204、205室）。</t>
  </si>
  <si>
    <t>促进京冀协同发展</t>
  </si>
  <si>
    <t>项目服务期</t>
  </si>
  <si>
    <t>保障办公业务正常开展</t>
  </si>
  <si>
    <t>得到有效保障</t>
  </si>
  <si>
    <t>798</t>
  </si>
  <si>
    <t>11011524T000003078717-北京大兴国际机场临空经济区2#消防站项目</t>
  </si>
  <si>
    <t>温雷</t>
  </si>
  <si>
    <t>1,500.000000</t>
  </si>
  <si>
    <t>新建一级普通消防站，用地 面积约 5594.676 平方米，新建建筑面积约 4919 平方米，其 中：综合执勤楼建筑面积约 4721 平方米（地上面积 3451 平 方米，地下建筑面积 1270 平方米），人防地上出入口建筑 面积约 38 平方米，消防训练塔建筑面积约 160 平方米。项 目同步建设室外道路铺装、绿化、围墙、室外管线、室外照 明等工程。</t>
  </si>
  <si>
    <t>新建建筑规模</t>
  </si>
  <si>
    <t>4919</t>
  </si>
  <si>
    <t>建设建筑数量</t>
  </si>
  <si>
    <t>座</t>
  </si>
  <si>
    <t>建筑质量符合行业标准</t>
  </si>
  <si>
    <t>合格</t>
  </si>
  <si>
    <t>项目成本控制数</t>
  </si>
  <si>
    <t>3229.8</t>
  </si>
  <si>
    <t>非保物流区的重要安全设施，满足区域内消防需求</t>
  </si>
  <si>
    <t>满足</t>
  </si>
  <si>
    <t>保障周边产业项目需求，产业项目数量</t>
  </si>
  <si>
    <t>北京大兴国际机场临空经济区（大兴）管理委员会政府购买服务预算财政拨款明细表</t>
  </si>
  <si>
    <t>北京市大兴区财政局政府购买服务指导性目录</t>
  </si>
  <si>
    <t>单位：万元（保留六位小数）</t>
  </si>
  <si>
    <t>代码</t>
  </si>
  <si>
    <t>一级目录</t>
  </si>
  <si>
    <t>二级目录</t>
  </si>
  <si>
    <t>三级目录</t>
  </si>
  <si>
    <t>备注</t>
  </si>
  <si>
    <t>编码（代码）</t>
  </si>
  <si>
    <t>政府购买服务目录及项目名称</t>
  </si>
  <si>
    <t>预算批复数</t>
  </si>
  <si>
    <t>614089</t>
  </si>
  <si>
    <t>北京大兴国际机场临空经济区（大兴）管理委员会本级</t>
  </si>
  <si>
    <t>A</t>
  </si>
  <si>
    <t xml:space="preserve">        公共服务</t>
  </si>
  <si>
    <t xml:space="preserve">   A11</t>
  </si>
  <si>
    <t xml:space="preserve">            城乡维护服务</t>
  </si>
  <si>
    <t xml:space="preserve">      A110101</t>
  </si>
  <si>
    <t xml:space="preserve">                公共设施管理服务-综保区市政运维服务</t>
  </si>
  <si>
    <t>2120199  其他城乡社区管理事务支出</t>
  </si>
  <si>
    <t xml:space="preserve">      A110102</t>
  </si>
  <si>
    <t xml:space="preserve">                公共设施管理服务-临空区市政运维服务</t>
  </si>
  <si>
    <t xml:space="preserve">      A110103</t>
  </si>
  <si>
    <t xml:space="preserve">                公共设施管理服务-管廊运维服务</t>
  </si>
  <si>
    <t xml:space="preserve">   A15</t>
  </si>
  <si>
    <t xml:space="preserve">            公共信息与宣传服务</t>
  </si>
  <si>
    <t xml:space="preserve">      A150401</t>
  </si>
  <si>
    <t xml:space="preserve">                公共信息系统开发与维护服务-信息化运行维护费-1</t>
  </si>
  <si>
    <t>2010607 信息化建设</t>
  </si>
  <si>
    <t xml:space="preserve">      A150101</t>
  </si>
  <si>
    <t xml:space="preserve">                公共信息服务-2024年“临空发布”新闻发布会服务</t>
  </si>
  <si>
    <t xml:space="preserve">      A150102</t>
  </si>
  <si>
    <t xml:space="preserve">                公共信息服务-临空区重要时间节点线上国内广告投放服务</t>
  </si>
  <si>
    <t xml:space="preserve">      A150103</t>
  </si>
  <si>
    <t xml:space="preserve">                公共信息服务-临空经济区年鉴服务</t>
  </si>
  <si>
    <t>B</t>
  </si>
  <si>
    <t xml:space="preserve">         政府履职辅助性服务</t>
  </si>
  <si>
    <t xml:space="preserve">   B01</t>
  </si>
  <si>
    <t xml:space="preserve">            法律服务</t>
  </si>
  <si>
    <t xml:space="preserve">      B010201</t>
  </si>
  <si>
    <t xml:space="preserve">                法律咨询服务-聘请法律顾问服务</t>
  </si>
  <si>
    <t>2010699 其他财政事务支出</t>
  </si>
  <si>
    <t xml:space="preserve">      B010101</t>
  </si>
  <si>
    <t xml:space="preserve">                法律顾问服务-2024年法律顾问服务</t>
  </si>
  <si>
    <t xml:space="preserve">   B02</t>
  </si>
  <si>
    <t xml:space="preserve">            课题研究和社会调查服务</t>
  </si>
  <si>
    <t xml:space="preserve">      B020101</t>
  </si>
  <si>
    <t xml:space="preserve">                课题研究服务-2024年度临空区两区建设专项服务</t>
  </si>
  <si>
    <t xml:space="preserve">   B03</t>
  </si>
  <si>
    <t xml:space="preserve">            会计审计服务</t>
  </si>
  <si>
    <t xml:space="preserve">      B030201</t>
  </si>
  <si>
    <t xml:space="preserve">                审计服务-2024年政府投资建设项目审计服务</t>
  </si>
  <si>
    <t xml:space="preserve">   B04</t>
  </si>
  <si>
    <t xml:space="preserve">            会议服务</t>
  </si>
  <si>
    <t xml:space="preserve">      B040101</t>
  </si>
  <si>
    <t xml:space="preserve">                会议服务-入区企业交流会会务服务</t>
  </si>
  <si>
    <t xml:space="preserve">   B05</t>
  </si>
  <si>
    <t xml:space="preserve">            监督检查辅助服务</t>
  </si>
  <si>
    <t xml:space="preserve">      B050101</t>
  </si>
  <si>
    <t xml:space="preserve">                监督检查辅助服务-2024年度临空区管委会购买安全技术服务</t>
  </si>
  <si>
    <t xml:space="preserve">      B050102</t>
  </si>
  <si>
    <t xml:space="preserve">                监督检查辅助服务-2024年度北京大兴国际机场临空经济区工程质量抽测技术服务</t>
  </si>
  <si>
    <t xml:space="preserve">      B050103</t>
  </si>
  <si>
    <t xml:space="preserve">                监督检查辅助服务-2024年度临空区建设工程安全监督特种设备第三方检测服务</t>
  </si>
  <si>
    <t xml:space="preserve">   B07</t>
  </si>
  <si>
    <t xml:space="preserve">           评审、评估和评价服务</t>
  </si>
  <si>
    <t xml:space="preserve">      B070201</t>
  </si>
  <si>
    <t xml:space="preserve">                评估和评价服务-2024年度临空经济区地价评估服务</t>
  </si>
  <si>
    <t xml:space="preserve">   B08</t>
  </si>
  <si>
    <t xml:space="preserve">           咨询服务</t>
  </si>
  <si>
    <t xml:space="preserve">      B080101</t>
  </si>
  <si>
    <t xml:space="preserve">                咨询服务-会展消费片区街区层面控规优化研究服务</t>
  </si>
  <si>
    <t xml:space="preserve">      B080102</t>
  </si>
  <si>
    <t xml:space="preserve">                咨询服务-临空区深化“放管服”改革创新模式改革咨询服务</t>
  </si>
  <si>
    <t xml:space="preserve">      B080103</t>
  </si>
  <si>
    <t xml:space="preserve">                咨询服务-北京大兴国际机场临空经济区（大兴）政务服务中心项目综合服务（2024年）</t>
  </si>
  <si>
    <t xml:space="preserve">      B080104</t>
  </si>
  <si>
    <t xml:space="preserve">                咨询服务-临空经济区2023年度城市体检研究服务</t>
  </si>
  <si>
    <t xml:space="preserve">      B080105</t>
  </si>
  <si>
    <t xml:space="preserve">                咨询服务-2024年度规划数据动态维护研究服务</t>
  </si>
  <si>
    <t xml:space="preserve">      B080106</t>
  </si>
  <si>
    <t xml:space="preserve">                咨询服务-2024年度责任规划师研究服务</t>
  </si>
  <si>
    <t xml:space="preserve">      B080107</t>
  </si>
  <si>
    <t xml:space="preserve">                咨询服务-临空区2024年委托产业促进服务</t>
  </si>
  <si>
    <t xml:space="preserve">      B080108</t>
  </si>
  <si>
    <t xml:space="preserve">                咨询服务-2024年招商活动委托服务</t>
  </si>
  <si>
    <t xml:space="preserve">      B080109</t>
  </si>
  <si>
    <t xml:space="preserve">                咨询服务-北京大兴国际机场临空经济区2024年建设工程消防验收技术服务</t>
  </si>
  <si>
    <t xml:space="preserve">      B080110</t>
  </si>
  <si>
    <t xml:space="preserve">                咨询服务-管委会绩效管理咨询服务项目</t>
  </si>
  <si>
    <t xml:space="preserve">      B080111</t>
  </si>
  <si>
    <t xml:space="preserve">                咨询服务-城建档案整编著录及数字化技术服务</t>
  </si>
  <si>
    <t xml:space="preserve">      B080112</t>
  </si>
  <si>
    <t xml:space="preserve">                咨询服务-临空区河道治理工程规划（田营西沟、礼贤河）咨询服务</t>
  </si>
  <si>
    <t xml:space="preserve">      B080113</t>
  </si>
  <si>
    <t xml:space="preserve">                咨询服务-临空区管委会委托招商服务</t>
  </si>
  <si>
    <t xml:space="preserve">            评审、评估和评价服务</t>
  </si>
  <si>
    <t xml:space="preserve">   B10</t>
  </si>
  <si>
    <t xml:space="preserve">            信息化服务</t>
  </si>
  <si>
    <t xml:space="preserve">                评估和评价服务-2024年行政事业单位内控外评工作服务</t>
  </si>
  <si>
    <t xml:space="preserve">      B100101</t>
  </si>
  <si>
    <t xml:space="preserve">                机关信息系统开发与维护服务-北京大兴国际机场临空经济区（大兴）政务服务中心相关信息化设备运维服务（2024年）</t>
  </si>
  <si>
    <t xml:space="preserve">      B100102</t>
  </si>
  <si>
    <t xml:space="preserve">                机关信息系统开发与维护服务-临空区（大兴）管委会2024年综窗受理及审批极简化系统运维服务</t>
  </si>
  <si>
    <t xml:space="preserve">   B11</t>
  </si>
  <si>
    <t xml:space="preserve">            后勤服务</t>
  </si>
  <si>
    <t xml:space="preserve">      B110201</t>
  </si>
  <si>
    <t xml:space="preserve">                物业管理服务-物业管理-3</t>
  </si>
  <si>
    <t xml:space="preserve">      B110101</t>
  </si>
  <si>
    <t xml:space="preserve">                维修保养服务-车辆公用支出</t>
  </si>
  <si>
    <t xml:space="preserve">      B110301</t>
  </si>
  <si>
    <t xml:space="preserve">                安全服务-2024年综保区安保服务</t>
  </si>
  <si>
    <t xml:space="preserve">      B110701</t>
  </si>
  <si>
    <t xml:space="preserve">                其他适合通过市场化方式提供的后勤服务-综保区海关综合服务</t>
  </si>
  <si>
    <t xml:space="preserve">   A16</t>
  </si>
  <si>
    <t xml:space="preserve">            行业管理服务</t>
  </si>
  <si>
    <t xml:space="preserve">      A160501</t>
  </si>
  <si>
    <t xml:space="preserve">                行业规范服务-2023年度行政事业性国有资产报告核查服务</t>
  </si>
  <si>
    <t>2010608 财政委托业务支出</t>
  </si>
  <si>
    <t xml:space="preserve">      A160502</t>
  </si>
  <si>
    <t xml:space="preserve">                行业规范服务-2024年事业单位及事业单位所办企业产权登记核查服务</t>
  </si>
  <si>
    <t xml:space="preserve">      A160503</t>
  </si>
  <si>
    <t xml:space="preserve">                行业规范服务-2024年度财政支出预算绩效管理工作服务</t>
  </si>
  <si>
    <t xml:space="preserve">      A160601</t>
  </si>
  <si>
    <t xml:space="preserve">                标准制修订服务-质量管理体系年服务</t>
  </si>
  <si>
    <t xml:space="preserve">   A17</t>
  </si>
  <si>
    <t xml:space="preserve">            技术性公共服务</t>
  </si>
  <si>
    <t xml:space="preserve">      A170101</t>
  </si>
  <si>
    <t xml:space="preserve">                技术评审鉴定评估服务-公立医院薪酬制度改革财务咨询服务</t>
  </si>
  <si>
    <t xml:space="preserve">      A170102</t>
  </si>
  <si>
    <t xml:space="preserve">                技术评审鉴定评估服务-财政监督咨询服务</t>
  </si>
  <si>
    <t xml:space="preserve">      A170103</t>
  </si>
  <si>
    <t xml:space="preserve">                技术评审鉴定评估服务-大兴区财政承受能力论证评估服务</t>
  </si>
  <si>
    <t xml:space="preserve">      A170104</t>
  </si>
  <si>
    <t xml:space="preserve">                技术评审鉴定评估服务-2024年度财政投资评审工作服务</t>
  </si>
  <si>
    <t xml:space="preserve">      A170105</t>
  </si>
  <si>
    <t xml:space="preserve">                技术评审鉴定评估服务-2024年集体经营性建设用地财务成本估算及资产评估服务</t>
  </si>
  <si>
    <t xml:space="preserve">      B010202</t>
  </si>
  <si>
    <t xml:space="preserve">                法律咨询服务-政府采购专项案件法律咨询服务</t>
  </si>
  <si>
    <t>614012B</t>
  </si>
  <si>
    <t>社会管理性服务</t>
  </si>
  <si>
    <t xml:space="preserve">    614089E</t>
  </si>
  <si>
    <t>政府履职所需辅助性服务</t>
  </si>
  <si>
    <t>614012B11</t>
  </si>
  <si>
    <t>公共公益宣传</t>
  </si>
  <si>
    <t xml:space="preserve">      614089E12</t>
  </si>
  <si>
    <t>后勤服务</t>
  </si>
  <si>
    <t>614089E1206</t>
  </si>
  <si>
    <r>
      <rPr>
        <sz val="10"/>
        <rFont val="宋体"/>
        <charset val="134"/>
      </rPr>
      <t>2120101</t>
    </r>
    <r>
      <rPr>
        <sz val="10.5"/>
        <color indexed="8"/>
        <rFont val="宋体"/>
        <charset val="134"/>
      </rPr>
      <t xml:space="preserve"> </t>
    </r>
    <r>
      <rPr>
        <sz val="10.5"/>
        <color indexed="8"/>
        <rFont val="宋体"/>
        <charset val="134"/>
      </rPr>
      <t>行政运行</t>
    </r>
  </si>
  <si>
    <t>614012C0102</t>
  </si>
  <si>
    <t>会计职称评审相关服务</t>
  </si>
  <si>
    <t xml:space="preserve"> </t>
  </si>
  <si>
    <t>614012E0701</t>
  </si>
  <si>
    <t>财政业务评审服务</t>
  </si>
  <si>
    <t>614012E0702</t>
  </si>
  <si>
    <t>财政业务评估服务</t>
  </si>
  <si>
    <t>614012E1106</t>
  </si>
  <si>
    <t>信息化系统建设</t>
  </si>
  <si>
    <t>614012E1107</t>
  </si>
  <si>
    <t>信息化咨询服务</t>
  </si>
  <si>
    <t>614012E1108</t>
  </si>
  <si>
    <t>绩效平台系统建设</t>
  </si>
  <si>
    <t>614012E12</t>
  </si>
  <si>
    <t>614012E1201</t>
  </si>
  <si>
    <t>办公设备维修保养服务</t>
  </si>
  <si>
    <t>614012E1202</t>
  </si>
  <si>
    <t>物业服务</t>
  </si>
  <si>
    <t>614012E1203</t>
  </si>
  <si>
    <t>安全服务</t>
  </si>
  <si>
    <t>614012E1204</t>
  </si>
  <si>
    <t>印刷服务</t>
  </si>
  <si>
    <t>614012E1205</t>
  </si>
  <si>
    <t>餐饮服务</t>
  </si>
  <si>
    <t>614012E1206</t>
  </si>
  <si>
    <t>其它</t>
  </si>
  <si>
    <t>614012F</t>
  </si>
  <si>
    <t>其他</t>
  </si>
  <si>
    <t>614012F01</t>
  </si>
  <si>
    <t>其他适宜由社会力量承担的服务事项</t>
  </si>
  <si>
    <t>614012F0101</t>
  </si>
  <si>
    <t>614012F0102</t>
  </si>
  <si>
    <t>委托招标代理服务</t>
  </si>
  <si>
    <t>部门（单位）整体支出绩效目标申报表</t>
  </si>
  <si>
    <t>（ 2024 年度）</t>
  </si>
  <si>
    <t>部门（单位）名称</t>
  </si>
  <si>
    <t>部门（单位）总体资金情况（万元）</t>
  </si>
  <si>
    <t>资金总额：</t>
  </si>
  <si>
    <t>基本支出：</t>
  </si>
  <si>
    <t>项目支出：</t>
  </si>
  <si>
    <t>部门（单位）绩效目标</t>
  </si>
  <si>
    <t>贯彻市委、市政府重要决策部署，聚焦重点领域，注重统筹优化，认真梳理临空经济区“十四五”规划、临空区三年行动计划（2023-2025）、自贸区三年行动方案（2022-2024）、“双枢纽”国际消费桥头堡实施方案（2021-2025）、管委会工作报告等重要文件，整体推进临空区高质量发展。</t>
  </si>
  <si>
    <t>绩效指标</t>
  </si>
  <si>
    <t>任务</t>
  </si>
  <si>
    <t>指标名称</t>
  </si>
  <si>
    <t>指标内容和指标值</t>
  </si>
  <si>
    <t>2024年临空区主要经济指标</t>
  </si>
  <si>
    <t>固定资产投资目标、建安投资目标、招商注册企业纳税目标、财政收入目标、实际利用外资目标、外贸进出口贸易总额目标</t>
  </si>
  <si>
    <t>完成固定资产投资目标109.2亿元，建安投资目标31.9亿元。
加强财源建设，临空区招商注册企业纳税8.8亿元，形成区级财政收入1.76亿元。
完成实际利用外资不少于1亿美元。
实现外贸进出口贸易总额不少于40亿元。</t>
  </si>
  <si>
    <t>会展中心和消费枢纽专项任务</t>
  </si>
  <si>
    <t>完成会展消费片区城市设计方案、完成会展片区规划综合实施方案、完成会展一期规划综合实施方案、完成会展一期市政、交通规划综合实施方案、完成会展片区土地资源整理方案、完成会展一期一级开发实施方案、完成会展一期土地成片开发方案、取得会展片区一期首批组团立项批复、完成会展一期项目投资测算方案和可研报告。</t>
  </si>
  <si>
    <t>方案、立项批复、投资测算、可研报告编制完成。</t>
  </si>
  <si>
    <t>规划计划</t>
  </si>
  <si>
    <t>推动临空经济区三年行动计划（2023-2025）2024年任务实施。
推动自贸试验区三年行动方案（2022-2024）2024年任务实施。
推动临空区能源绿色转型示范区方案2024年任务实施。
完成2023年度控规层面城市体检。
编制完成临空经济区高品质街道空间一体化设计导则。</t>
  </si>
  <si>
    <t>推动临空经济区三年行动计划（2023-2025）2024年任务实施率100%。
推动自贸试验区三年行动方案（2022-2024）2024年任务实施率100%。
推动临空区能源绿色转型示范区方案2024年任务实施。
完成2023年度控规层面城市体检。
编制完成临空经济区高品质街道空间一体化设计导则。</t>
  </si>
  <si>
    <t>土地开发
载体建设
项目建设</t>
  </si>
  <si>
    <t>完成线性工程安置房及配套设施项目征地手续办理约40公顷。
完成噪声区安置房及配套工程项目征地手续办理约20公顷。
完成再生医学园、医疗器械园、总部园等7个载体建设任务。
推动完成南洋、加氢站、国药等5个项目建设任务。</t>
  </si>
  <si>
    <t>公共配套和基础设施建设</t>
  </si>
  <si>
    <t>公共配套建设
基础设施建设</t>
  </si>
  <si>
    <t>推动礼贤保租房、礼贤居住项目、北京第四实验学校等9个公共配套项目建设。
推动滞洪湿地二期、综保二期、弘礼街管廊等7项基础设施建设</t>
  </si>
  <si>
    <t>两区建设</t>
  </si>
  <si>
    <t>制度创新
贸易数字化
自贸区、综保区考核
营商环境建设</t>
  </si>
  <si>
    <t>完成制度创新、贸易数字化、自贸区、综保区考核、营商环境建设等18项两区建设任务</t>
  </si>
  <si>
    <t>区域协同发展</t>
  </si>
  <si>
    <t>加强区域协同发展，与联合管委会、廊坊片区管委会、城市副中心、雄安新区沟通对接，互联互通。</t>
  </si>
  <si>
    <t>推动综保区区港联络道互联互通、加快一级货站投用、推动临空区赋权事项跨省市、跨区域业务通办等6项区域协同发展事项</t>
  </si>
  <si>
    <t>其他说明的问题</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</si>
</sst>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77">
    <font>
      <sz val="11"/>
      <color indexed="8"/>
      <name val="宋体"/>
      <charset val="1"/>
      <scheme val="minor"/>
    </font>
    <font>
      <sz val="11"/>
      <color theme="1"/>
      <name val="宋体"/>
      <charset val="134"/>
      <scheme val="minor"/>
    </font>
    <font>
      <b/>
      <sz val="14"/>
      <color theme="1"/>
      <name val="宋体"/>
      <charset val="134"/>
    </font>
    <font>
      <sz val="10.5"/>
      <color rgb="FF000000"/>
      <name val="宋体"/>
      <charset val="134"/>
    </font>
    <font>
      <sz val="10.5"/>
      <color theme="1"/>
      <name val="宋体"/>
      <charset val="134"/>
    </font>
    <font>
      <sz val="10"/>
      <color indexed="8"/>
      <name val="宋体"/>
      <charset val="1"/>
      <scheme val="minor"/>
    </font>
    <font>
      <sz val="10.5"/>
      <color indexed="8"/>
      <name val="宋体"/>
      <charset val="1"/>
      <scheme val="minor"/>
    </font>
    <font>
      <sz val="9"/>
      <color rgb="FF000000"/>
      <name val="宋体"/>
      <charset val="134"/>
    </font>
    <font>
      <sz val="11"/>
      <name val="宋体"/>
      <charset val="134"/>
    </font>
    <font>
      <b/>
      <sz val="11"/>
      <name val="宋体"/>
      <charset val="134"/>
    </font>
    <font>
      <sz val="11"/>
      <color indexed="8"/>
      <name val="宋体"/>
      <charset val="134"/>
    </font>
    <font>
      <b/>
      <sz val="14"/>
      <name val="宋体"/>
      <charset val="134"/>
    </font>
    <font>
      <b/>
      <sz val="16"/>
      <name val="宋体"/>
      <charset val="134"/>
    </font>
    <font>
      <b/>
      <sz val="10"/>
      <name val="宋体"/>
      <charset val="134"/>
    </font>
    <font>
      <sz val="10"/>
      <name val="宋体"/>
      <charset val="134"/>
    </font>
    <font>
      <sz val="9"/>
      <name val="宋体"/>
      <charset val="134"/>
    </font>
    <font>
      <sz val="11"/>
      <color indexed="10"/>
      <name val="宋体"/>
      <charset val="134"/>
    </font>
    <font>
      <sz val="12"/>
      <name val="宋体"/>
      <charset val="134"/>
    </font>
    <font>
      <sz val="9"/>
      <name val="SimSun"/>
      <charset val="134"/>
    </font>
    <font>
      <b/>
      <sz val="9"/>
      <name val="黑体"/>
      <charset val="134"/>
    </font>
    <font>
      <b/>
      <sz val="12"/>
      <color rgb="FF000000"/>
      <name val="宋体"/>
      <charset val="134"/>
    </font>
    <font>
      <b/>
      <sz val="12"/>
      <name val="宋体"/>
      <charset val="134"/>
    </font>
    <font>
      <sz val="10"/>
      <name val="SimSun"/>
      <charset val="134"/>
    </font>
    <font>
      <b/>
      <sz val="11"/>
      <color indexed="8"/>
      <name val="黑体"/>
      <charset val="134"/>
    </font>
    <font>
      <sz val="10"/>
      <color indexed="8"/>
      <name val="Arial"/>
      <charset val="134"/>
    </font>
    <font>
      <sz val="10"/>
      <color indexed="8"/>
      <name val="宋体"/>
      <charset val="134"/>
    </font>
    <font>
      <b/>
      <sz val="9"/>
      <color indexed="8"/>
      <name val="宋体"/>
      <charset val="134"/>
    </font>
    <font>
      <b/>
      <sz val="10"/>
      <color indexed="8"/>
      <name val="宋体"/>
      <charset val="134"/>
    </font>
    <font>
      <sz val="9"/>
      <color indexed="8"/>
      <name val="Arial"/>
      <charset val="134"/>
    </font>
    <font>
      <b/>
      <sz val="10"/>
      <color indexed="8"/>
      <name val="Arial"/>
      <charset val="134"/>
    </font>
    <font>
      <sz val="9"/>
      <color indexed="8"/>
      <name val="宋体"/>
      <charset val="134"/>
    </font>
    <font>
      <sz val="16"/>
      <color indexed="8"/>
      <name val="仿宋_GB2312"/>
      <charset val="134"/>
    </font>
    <font>
      <b/>
      <sz val="11"/>
      <color rgb="FF000000"/>
      <name val="黑体"/>
      <charset val="134"/>
    </font>
    <font>
      <sz val="10.5"/>
      <name val="宋体"/>
      <charset val="134"/>
    </font>
    <font>
      <sz val="11"/>
      <color rgb="FF000000"/>
      <name val="宋体"/>
      <charset val="134"/>
    </font>
    <font>
      <sz val="10"/>
      <color rgb="FF000000"/>
      <name val="宋体"/>
      <charset val="134"/>
    </font>
    <font>
      <b/>
      <sz val="10"/>
      <color rgb="FF000000"/>
      <name val="宋体"/>
      <charset val="134"/>
    </font>
    <font>
      <b/>
      <sz val="9"/>
      <color rgb="FF000000"/>
      <name val="宋体"/>
      <charset val="134"/>
    </font>
    <font>
      <b/>
      <sz val="10"/>
      <color indexed="8"/>
      <name val="黑体"/>
      <charset val="134"/>
    </font>
    <font>
      <sz val="9"/>
      <color indexed="8"/>
      <name val="Arial Unicode MS"/>
      <charset val="134"/>
    </font>
    <font>
      <b/>
      <sz val="9"/>
      <color indexed="8"/>
      <name val="Arial Unicode MS"/>
      <charset val="134"/>
    </font>
    <font>
      <b/>
      <sz val="9"/>
      <color rgb="FF000000"/>
      <name val="Arial Unicode MS"/>
      <charset val="134"/>
    </font>
    <font>
      <sz val="8"/>
      <color indexed="8"/>
      <name val="宋体"/>
      <charset val="134"/>
    </font>
    <font>
      <sz val="8"/>
      <color indexed="8"/>
      <name val="Arial Unicode MS"/>
      <charset val="134"/>
    </font>
    <font>
      <b/>
      <sz val="8"/>
      <color indexed="8"/>
      <name val="宋体"/>
      <charset val="134"/>
    </font>
    <font>
      <b/>
      <sz val="8"/>
      <color indexed="8"/>
      <name val="Arial Unicode MS"/>
      <charset val="134"/>
    </font>
    <font>
      <b/>
      <sz val="12"/>
      <color indexed="8"/>
      <name val="黑体"/>
      <charset val="134"/>
    </font>
    <font>
      <sz val="8"/>
      <name val="宋体"/>
      <charset val="134"/>
    </font>
    <font>
      <b/>
      <sz val="14"/>
      <color indexed="8"/>
      <name val="黑体"/>
      <charset val="134"/>
    </font>
    <font>
      <b/>
      <sz val="9"/>
      <name val="宋体"/>
      <charset val="134"/>
    </font>
    <font>
      <b/>
      <sz val="16"/>
      <color rgb="FF000000"/>
      <name val="黑体"/>
      <charset val="134"/>
    </font>
    <font>
      <sz val="7.5"/>
      <name val="宋体"/>
      <charset val="134"/>
    </font>
    <font>
      <sz val="6"/>
      <color indexed="8"/>
      <name val="Arial Unicode MS"/>
      <charset val="134"/>
    </font>
    <font>
      <sz val="8"/>
      <name val="Arial Unicode MS"/>
      <charset val="134"/>
    </font>
    <font>
      <sz val="18"/>
      <color indexed="8"/>
      <name val="方正小标宋简体"/>
      <charset val="134"/>
    </font>
    <font>
      <sz val="16"/>
      <name val="仿宋_GB2312"/>
      <charset val="134"/>
    </font>
    <font>
      <sz val="9"/>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indexed="8"/>
      <name val="宋体"/>
      <charset val="134"/>
    </font>
  </fonts>
  <fills count="36">
    <fill>
      <patternFill patternType="none"/>
    </fill>
    <fill>
      <patternFill patternType="gray125"/>
    </fill>
    <fill>
      <patternFill patternType="solid">
        <fgColor theme="3" tint="0.799981688894314"/>
        <bgColor indexed="64"/>
      </patternFill>
    </fill>
    <fill>
      <patternFill patternType="solid">
        <fgColor indexed="9"/>
        <bgColor indexed="9"/>
      </patternFill>
    </fill>
    <fill>
      <patternFill patternType="solid">
        <fgColor theme="3" tint="0.799981688894314"/>
        <bgColor rgb="FFEFF2F7"/>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1" fillId="5" borderId="41" applyNumberFormat="0" applyFont="0" applyAlignment="0" applyProtection="0">
      <alignment vertical="center"/>
    </xf>
    <xf numFmtId="0" fontId="59"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2" fillId="0" borderId="42" applyNumberFormat="0" applyFill="0" applyAlignment="0" applyProtection="0">
      <alignment vertical="center"/>
    </xf>
    <xf numFmtId="0" fontId="63" fillId="0" borderId="42" applyNumberFormat="0" applyFill="0" applyAlignment="0" applyProtection="0">
      <alignment vertical="center"/>
    </xf>
    <xf numFmtId="0" fontId="64" fillId="0" borderId="43" applyNumberFormat="0" applyFill="0" applyAlignment="0" applyProtection="0">
      <alignment vertical="center"/>
    </xf>
    <xf numFmtId="0" fontId="64" fillId="0" borderId="0" applyNumberFormat="0" applyFill="0" applyBorder="0" applyAlignment="0" applyProtection="0">
      <alignment vertical="center"/>
    </xf>
    <xf numFmtId="0" fontId="65" fillId="6" borderId="44" applyNumberFormat="0" applyAlignment="0" applyProtection="0">
      <alignment vertical="center"/>
    </xf>
    <xf numFmtId="0" fontId="66" fillId="7" borderId="45" applyNumberFormat="0" applyAlignment="0" applyProtection="0">
      <alignment vertical="center"/>
    </xf>
    <xf numFmtId="0" fontId="67" fillId="7" borderId="44" applyNumberFormat="0" applyAlignment="0" applyProtection="0">
      <alignment vertical="center"/>
    </xf>
    <xf numFmtId="0" fontId="68" fillId="8" borderId="46" applyNumberFormat="0" applyAlignment="0" applyProtection="0">
      <alignment vertical="center"/>
    </xf>
    <xf numFmtId="0" fontId="69" fillId="0" borderId="47" applyNumberFormat="0" applyFill="0" applyAlignment="0" applyProtection="0">
      <alignment vertical="center"/>
    </xf>
    <xf numFmtId="0" fontId="70" fillId="0" borderId="48" applyNumberFormat="0" applyFill="0" applyAlignment="0" applyProtection="0">
      <alignment vertical="center"/>
    </xf>
    <xf numFmtId="0" fontId="71" fillId="9" borderId="0" applyNumberFormat="0" applyBorder="0" applyAlignment="0" applyProtection="0">
      <alignment vertical="center"/>
    </xf>
    <xf numFmtId="0" fontId="72" fillId="10" borderId="0" applyNumberFormat="0" applyBorder="0" applyAlignment="0" applyProtection="0">
      <alignment vertical="center"/>
    </xf>
    <xf numFmtId="0" fontId="73" fillId="11" borderId="0" applyNumberFormat="0" applyBorder="0" applyAlignment="0" applyProtection="0">
      <alignment vertical="center"/>
    </xf>
    <xf numFmtId="0" fontId="74" fillId="12" borderId="0" applyNumberFormat="0" applyBorder="0" applyAlignment="0" applyProtection="0">
      <alignment vertical="center"/>
    </xf>
    <xf numFmtId="0" fontId="75" fillId="13" borderId="0" applyNumberFormat="0" applyBorder="0" applyAlignment="0" applyProtection="0">
      <alignment vertical="center"/>
    </xf>
    <xf numFmtId="0" fontId="75" fillId="14" borderId="0" applyNumberFormat="0" applyBorder="0" applyAlignment="0" applyProtection="0">
      <alignment vertical="center"/>
    </xf>
    <xf numFmtId="0" fontId="74" fillId="15" borderId="0" applyNumberFormat="0" applyBorder="0" applyAlignment="0" applyProtection="0">
      <alignment vertical="center"/>
    </xf>
    <xf numFmtId="0" fontId="74" fillId="16" borderId="0" applyNumberFormat="0" applyBorder="0" applyAlignment="0" applyProtection="0">
      <alignment vertical="center"/>
    </xf>
    <xf numFmtId="0" fontId="75" fillId="17" borderId="0" applyNumberFormat="0" applyBorder="0" applyAlignment="0" applyProtection="0">
      <alignment vertical="center"/>
    </xf>
    <xf numFmtId="0" fontId="75" fillId="18" borderId="0" applyNumberFormat="0" applyBorder="0" applyAlignment="0" applyProtection="0">
      <alignment vertical="center"/>
    </xf>
    <xf numFmtId="0" fontId="74" fillId="19" borderId="0" applyNumberFormat="0" applyBorder="0" applyAlignment="0" applyProtection="0">
      <alignment vertical="center"/>
    </xf>
    <xf numFmtId="0" fontId="74" fillId="20" borderId="0" applyNumberFormat="0" applyBorder="0" applyAlignment="0" applyProtection="0">
      <alignment vertical="center"/>
    </xf>
    <xf numFmtId="0" fontId="75" fillId="21" borderId="0" applyNumberFormat="0" applyBorder="0" applyAlignment="0" applyProtection="0">
      <alignment vertical="center"/>
    </xf>
    <xf numFmtId="0" fontId="75" fillId="22" borderId="0" applyNumberFormat="0" applyBorder="0" applyAlignment="0" applyProtection="0">
      <alignment vertical="center"/>
    </xf>
    <xf numFmtId="0" fontId="74" fillId="23" borderId="0" applyNumberFormat="0" applyBorder="0" applyAlignment="0" applyProtection="0">
      <alignment vertical="center"/>
    </xf>
    <xf numFmtId="0" fontId="74" fillId="24" borderId="0" applyNumberFormat="0" applyBorder="0" applyAlignment="0" applyProtection="0">
      <alignment vertical="center"/>
    </xf>
    <xf numFmtId="0" fontId="75" fillId="25" borderId="0" applyNumberFormat="0" applyBorder="0" applyAlignment="0" applyProtection="0">
      <alignment vertical="center"/>
    </xf>
    <xf numFmtId="0" fontId="75" fillId="26" borderId="0" applyNumberFormat="0" applyBorder="0" applyAlignment="0" applyProtection="0">
      <alignment vertical="center"/>
    </xf>
    <xf numFmtId="0" fontId="74" fillId="27" borderId="0" applyNumberFormat="0" applyBorder="0" applyAlignment="0" applyProtection="0">
      <alignment vertical="center"/>
    </xf>
    <xf numFmtId="0" fontId="74" fillId="28" borderId="0" applyNumberFormat="0" applyBorder="0" applyAlignment="0" applyProtection="0">
      <alignment vertical="center"/>
    </xf>
    <xf numFmtId="0" fontId="75" fillId="29" borderId="0" applyNumberFormat="0" applyBorder="0" applyAlignment="0" applyProtection="0">
      <alignment vertical="center"/>
    </xf>
    <xf numFmtId="0" fontId="75" fillId="30" borderId="0" applyNumberFormat="0" applyBorder="0" applyAlignment="0" applyProtection="0">
      <alignment vertical="center"/>
    </xf>
    <xf numFmtId="0" fontId="74" fillId="31" borderId="0" applyNumberFormat="0" applyBorder="0" applyAlignment="0" applyProtection="0">
      <alignment vertical="center"/>
    </xf>
    <xf numFmtId="0" fontId="74" fillId="32"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4" fillId="35" borderId="0" applyNumberFormat="0" applyBorder="0" applyAlignment="0" applyProtection="0">
      <alignment vertical="center"/>
    </xf>
  </cellStyleXfs>
  <cellXfs count="245">
    <xf numFmtId="0" fontId="0" fillId="0" borderId="0" xfId="0" applyFont="1">
      <alignment vertical="center"/>
    </xf>
    <xf numFmtId="0" fontId="1" fillId="0" borderId="0" xfId="0" applyFont="1" applyFill="1" applyAlignment="1">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2" xfId="0" applyFont="1" applyBorder="1" applyAlignment="1">
      <alignment horizontal="center" vertical="center" wrapText="1"/>
    </xf>
    <xf numFmtId="0" fontId="8" fillId="0" borderId="0" xfId="0" applyFont="1" applyFill="1" applyBorder="1" applyAlignment="1"/>
    <xf numFmtId="0" fontId="9" fillId="0" borderId="0" xfId="0" applyFont="1" applyFill="1" applyBorder="1" applyAlignment="1"/>
    <xf numFmtId="0" fontId="9" fillId="0" borderId="0" xfId="0" applyFont="1" applyFill="1" applyBorder="1" applyAlignment="1">
      <alignment horizontal="center"/>
    </xf>
    <xf numFmtId="0" fontId="8" fillId="0" borderId="0" xfId="0" applyFont="1" applyFill="1" applyAlignment="1"/>
    <xf numFmtId="49" fontId="8" fillId="0" borderId="0" xfId="0" applyNumberFormat="1" applyFont="1" applyFill="1" applyBorder="1" applyAlignment="1"/>
    <xf numFmtId="0" fontId="8" fillId="0" borderId="0" xfId="0" applyFont="1" applyFill="1" applyBorder="1" applyAlignment="1">
      <alignment vertical="center"/>
    </xf>
    <xf numFmtId="0" fontId="8" fillId="0" borderId="0" xfId="0" applyFont="1" applyFill="1" applyBorder="1" applyAlignment="1">
      <alignment horizontal="right" vertical="center"/>
    </xf>
    <xf numFmtId="0" fontId="10" fillId="0" borderId="0" xfId="0" applyFont="1" applyFill="1" applyBorder="1" applyAlignment="1"/>
    <xf numFmtId="0" fontId="11" fillId="0" borderId="0" xfId="0" applyFont="1" applyFill="1" applyBorder="1" applyAlignment="1">
      <alignment horizontal="center"/>
    </xf>
    <xf numFmtId="0" fontId="11" fillId="0" borderId="0" xfId="0" applyFont="1" applyFill="1" applyBorder="1" applyAlignment="1">
      <alignment horizontal="center" vertical="center"/>
    </xf>
    <xf numFmtId="0" fontId="12" fillId="0" borderId="9" xfId="0" applyFont="1" applyFill="1" applyBorder="1" applyAlignment="1">
      <alignment horizontal="center" vertical="center"/>
    </xf>
    <xf numFmtId="0" fontId="9" fillId="0" borderId="0" xfId="0" applyFont="1" applyFill="1" applyBorder="1" applyAlignment="1">
      <alignment vertical="center"/>
    </xf>
    <xf numFmtId="0" fontId="13" fillId="0"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8" fillId="0" borderId="1" xfId="0" applyFont="1" applyFill="1" applyBorder="1" applyAlignment="1">
      <alignment horizontal="left" vertical="center"/>
    </xf>
    <xf numFmtId="0" fontId="14"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176" fontId="8" fillId="0" borderId="1" xfId="0" applyNumberFormat="1" applyFont="1" applyFill="1" applyBorder="1" applyAlignment="1">
      <alignment vertical="center"/>
    </xf>
    <xf numFmtId="0" fontId="8" fillId="0" borderId="1" xfId="0" applyFont="1" applyFill="1" applyBorder="1" applyAlignment="1">
      <alignment vertical="center"/>
    </xf>
    <xf numFmtId="49" fontId="8" fillId="0" borderId="1" xfId="0" applyNumberFormat="1" applyFont="1" applyFill="1" applyBorder="1" applyAlignment="1">
      <alignment horizontal="left" vertical="center" wrapText="1"/>
    </xf>
    <xf numFmtId="0" fontId="8" fillId="0" borderId="1" xfId="0" applyFont="1" applyFill="1" applyBorder="1" applyAlignment="1">
      <alignment vertical="center" wrapText="1"/>
    </xf>
    <xf numFmtId="0" fontId="5" fillId="0" borderId="0" xfId="0" applyFont="1" applyFill="1" applyAlignment="1">
      <alignment vertical="center"/>
    </xf>
    <xf numFmtId="0" fontId="11" fillId="0" borderId="0" xfId="0" applyFont="1" applyFill="1" applyBorder="1" applyAlignment="1">
      <alignment horizontal="right" vertical="center"/>
    </xf>
    <xf numFmtId="0" fontId="9" fillId="0" borderId="0" xfId="0" applyFont="1" applyFill="1" applyBorder="1" applyAlignment="1">
      <alignment horizontal="right" vertical="center"/>
    </xf>
    <xf numFmtId="0" fontId="9" fillId="0" borderId="1" xfId="0" applyFont="1" applyFill="1" applyBorder="1" applyAlignment="1">
      <alignment horizontal="left" vertical="center" wrapText="1"/>
    </xf>
    <xf numFmtId="0" fontId="13" fillId="0" borderId="1" xfId="0" applyFont="1" applyFill="1" applyBorder="1" applyAlignment="1">
      <alignment horizontal="center" vertical="center"/>
    </xf>
    <xf numFmtId="0" fontId="13" fillId="0" borderId="1" xfId="0" applyFont="1" applyFill="1" applyBorder="1" applyAlignment="1">
      <alignment vertical="center"/>
    </xf>
    <xf numFmtId="0" fontId="13"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14" fillId="0" borderId="14"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vertical="center"/>
    </xf>
    <xf numFmtId="0" fontId="15" fillId="0" borderId="1" xfId="0" applyFont="1" applyFill="1" applyBorder="1" applyAlignment="1">
      <alignment horizontal="left" vertical="top" wrapText="1"/>
    </xf>
    <xf numFmtId="49" fontId="8" fillId="0" borderId="1" xfId="0" applyNumberFormat="1" applyFont="1" applyFill="1" applyBorder="1" applyAlignment="1">
      <alignment horizontal="right" vertical="center" wrapText="1"/>
    </xf>
    <xf numFmtId="0" fontId="13" fillId="0" borderId="14"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15" xfId="0" applyFont="1" applyFill="1" applyBorder="1" applyAlignment="1">
      <alignment horizontal="left" vertical="center" wrapText="1"/>
    </xf>
    <xf numFmtId="49" fontId="16" fillId="0" borderId="1" xfId="0" applyNumberFormat="1" applyFont="1" applyFill="1" applyBorder="1" applyAlignment="1">
      <alignment horizontal="left" vertical="center" wrapText="1"/>
    </xf>
    <xf numFmtId="0" fontId="14" fillId="0" borderId="15" xfId="0" applyFont="1" applyFill="1" applyBorder="1" applyAlignment="1">
      <alignment horizontal="center" vertical="center" wrapText="1"/>
    </xf>
    <xf numFmtId="0" fontId="14" fillId="0" borderId="1" xfId="0" applyFont="1" applyFill="1" applyBorder="1" applyAlignment="1">
      <alignment horizontal="left" vertical="center"/>
    </xf>
    <xf numFmtId="0" fontId="14" fillId="0" borderId="1" xfId="0" applyFont="1" applyFill="1" applyBorder="1" applyAlignment="1">
      <alignment horizontal="center" vertical="center"/>
    </xf>
    <xf numFmtId="0" fontId="8" fillId="0" borderId="7" xfId="0" applyFont="1" applyFill="1" applyBorder="1" applyAlignment="1">
      <alignment horizontal="center"/>
    </xf>
    <xf numFmtId="0" fontId="14" fillId="0" borderId="1" xfId="0" applyFont="1" applyFill="1" applyBorder="1" applyAlignment="1">
      <alignment horizontal="center" vertical="center" shrinkToFit="1"/>
    </xf>
    <xf numFmtId="49" fontId="8" fillId="0" borderId="7" xfId="0" applyNumberFormat="1" applyFont="1" applyFill="1" applyBorder="1" applyAlignment="1">
      <alignment horizontal="left" vertical="center" wrapText="1"/>
    </xf>
    <xf numFmtId="0" fontId="8" fillId="0" borderId="14" xfId="0" applyFont="1" applyFill="1" applyBorder="1" applyAlignment="1">
      <alignment horizontal="center"/>
    </xf>
    <xf numFmtId="0" fontId="14" fillId="0" borderId="7" xfId="0" applyFont="1" applyFill="1" applyBorder="1" applyAlignment="1">
      <alignment vertical="center"/>
    </xf>
    <xf numFmtId="0" fontId="15" fillId="0" borderId="7" xfId="0" applyFont="1" applyFill="1" applyBorder="1" applyAlignment="1">
      <alignment horizontal="left" vertical="top" wrapText="1"/>
    </xf>
    <xf numFmtId="0" fontId="8" fillId="0" borderId="10" xfId="0" applyFont="1" applyFill="1" applyBorder="1" applyAlignment="1">
      <alignment horizontal="center"/>
    </xf>
    <xf numFmtId="0" fontId="8" fillId="0" borderId="1" xfId="0" applyFont="1" applyFill="1" applyBorder="1" applyAlignment="1"/>
    <xf numFmtId="0" fontId="14" fillId="0" borderId="1" xfId="0" applyFont="1" applyFill="1" applyBorder="1" applyAlignment="1"/>
    <xf numFmtId="0" fontId="9" fillId="0" borderId="1" xfId="0" applyFont="1" applyFill="1" applyBorder="1" applyAlignment="1">
      <alignment vertical="center"/>
    </xf>
    <xf numFmtId="0" fontId="10" fillId="0" borderId="1" xfId="0" applyFont="1" applyFill="1" applyBorder="1" applyAlignment="1">
      <alignment vertical="center" wrapText="1"/>
    </xf>
    <xf numFmtId="0" fontId="17" fillId="0" borderId="0" xfId="0" applyFont="1" applyFill="1" applyBorder="1" applyAlignment="1">
      <alignment vertical="center"/>
    </xf>
    <xf numFmtId="0" fontId="18" fillId="0" borderId="16" xfId="0" applyFont="1" applyFill="1" applyBorder="1" applyAlignment="1">
      <alignment vertical="center" wrapText="1"/>
    </xf>
    <xf numFmtId="0" fontId="8" fillId="0" borderId="16" xfId="0" applyFont="1" applyFill="1" applyBorder="1" applyAlignment="1">
      <alignment vertical="center" wrapText="1"/>
    </xf>
    <xf numFmtId="0" fontId="15" fillId="0" borderId="16" xfId="0" applyFont="1" applyFill="1" applyBorder="1" applyAlignment="1">
      <alignment vertical="center" wrapText="1"/>
    </xf>
    <xf numFmtId="0" fontId="19" fillId="0" borderId="16" xfId="0" applyFont="1" applyFill="1" applyBorder="1" applyAlignment="1">
      <alignment horizontal="center" vertical="center"/>
    </xf>
    <xf numFmtId="0" fontId="20" fillId="0" borderId="16" xfId="0" applyFont="1" applyFill="1" applyBorder="1" applyAlignment="1">
      <alignment horizontal="center" vertical="center"/>
    </xf>
    <xf numFmtId="0" fontId="21" fillId="0" borderId="16" xfId="0" applyFont="1" applyFill="1" applyBorder="1" applyAlignment="1">
      <alignment horizontal="center" vertical="center"/>
    </xf>
    <xf numFmtId="0" fontId="18" fillId="0" borderId="17" xfId="0" applyFont="1" applyFill="1" applyBorder="1" applyAlignment="1">
      <alignment vertical="center" wrapText="1"/>
    </xf>
    <xf numFmtId="0" fontId="15" fillId="0" borderId="18" xfId="0" applyFont="1" applyFill="1" applyBorder="1" applyAlignment="1">
      <alignment horizontal="left" vertical="center" wrapText="1"/>
    </xf>
    <xf numFmtId="0" fontId="15" fillId="0" borderId="19" xfId="0" applyFont="1" applyFill="1" applyBorder="1" applyAlignment="1">
      <alignment horizontal="left" vertical="center" wrapText="1"/>
    </xf>
    <xf numFmtId="0" fontId="15" fillId="0" borderId="20" xfId="0" applyFont="1" applyFill="1" applyBorder="1" applyAlignment="1">
      <alignment horizontal="left" vertical="center" wrapText="1"/>
    </xf>
    <xf numFmtId="0" fontId="15" fillId="0" borderId="17" xfId="0" applyFont="1" applyFill="1" applyBorder="1" applyAlignment="1">
      <alignment vertical="center" wrapText="1"/>
    </xf>
    <xf numFmtId="0" fontId="22" fillId="0" borderId="21" xfId="0" applyFont="1" applyFill="1" applyBorder="1" applyAlignment="1">
      <alignment vertical="center" wrapText="1"/>
    </xf>
    <xf numFmtId="0" fontId="13" fillId="3" borderId="1" xfId="0" applyFont="1" applyFill="1" applyBorder="1" applyAlignment="1">
      <alignment horizontal="center" vertical="center" wrapText="1"/>
    </xf>
    <xf numFmtId="0" fontId="14" fillId="0" borderId="21" xfId="0" applyFont="1" applyFill="1" applyBorder="1" applyAlignment="1">
      <alignment vertical="center"/>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right" vertical="center" wrapText="1"/>
    </xf>
    <xf numFmtId="0" fontId="8" fillId="0" borderId="17" xfId="0" applyFont="1" applyFill="1" applyBorder="1" applyAlignment="1">
      <alignment vertical="center" wrapText="1"/>
    </xf>
    <xf numFmtId="0" fontId="15" fillId="0" borderId="17" xfId="0" applyFont="1" applyFill="1" applyBorder="1" applyAlignment="1">
      <alignment horizontal="right" vertical="center" wrapText="1"/>
    </xf>
    <xf numFmtId="0" fontId="18" fillId="0" borderId="21" xfId="0" applyFont="1" applyFill="1" applyBorder="1" applyAlignment="1">
      <alignment vertical="center" wrapText="1"/>
    </xf>
    <xf numFmtId="0" fontId="18" fillId="0" borderId="18" xfId="0" applyFont="1" applyFill="1" applyBorder="1" applyAlignment="1">
      <alignment vertical="center" wrapText="1"/>
    </xf>
    <xf numFmtId="0" fontId="22" fillId="0" borderId="22" xfId="0" applyFont="1" applyFill="1" applyBorder="1" applyAlignment="1">
      <alignment vertical="center" wrapText="1"/>
    </xf>
    <xf numFmtId="0" fontId="22" fillId="0" borderId="0" xfId="0" applyFont="1" applyFill="1" applyBorder="1" applyAlignment="1">
      <alignment vertical="center" wrapText="1"/>
    </xf>
    <xf numFmtId="0" fontId="18" fillId="0" borderId="1" xfId="0" applyFont="1" applyFill="1" applyBorder="1" applyAlignment="1">
      <alignment vertical="center" wrapText="1"/>
    </xf>
    <xf numFmtId="0" fontId="18" fillId="0" borderId="0" xfId="0" applyFont="1" applyFill="1" applyBorder="1" applyAlignment="1">
      <alignment vertical="center" wrapText="1"/>
    </xf>
    <xf numFmtId="0" fontId="17" fillId="0" borderId="1" xfId="0" applyFont="1" applyFill="1" applyBorder="1" applyAlignment="1">
      <alignment vertical="center"/>
    </xf>
    <xf numFmtId="0" fontId="23" fillId="0" borderId="0" xfId="0" applyFont="1" applyFill="1" applyBorder="1" applyAlignment="1">
      <alignment horizontal="center" wrapText="1"/>
    </xf>
    <xf numFmtId="0" fontId="24" fillId="0" borderId="0" xfId="0" applyFont="1" applyFill="1" applyBorder="1" applyAlignment="1">
      <alignment horizontal="justify" wrapText="1"/>
    </xf>
    <xf numFmtId="0" fontId="25" fillId="0" borderId="0" xfId="0" applyFont="1" applyFill="1" applyBorder="1" applyAlignment="1">
      <alignment horizontal="right" wrapText="1"/>
    </xf>
    <xf numFmtId="0" fontId="26" fillId="2"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8" fillId="0" borderId="1" xfId="0" applyFont="1" applyFill="1" applyBorder="1" applyAlignment="1">
      <alignment horizontal="left" vertical="center" wrapText="1"/>
    </xf>
    <xf numFmtId="0" fontId="26" fillId="0" borderId="1" xfId="0" applyFont="1" applyFill="1" applyBorder="1" applyAlignment="1">
      <alignment horizont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justify" vertical="center" wrapText="1"/>
    </xf>
    <xf numFmtId="177" fontId="30" fillId="0" borderId="1" xfId="0" applyNumberFormat="1" applyFont="1" applyFill="1" applyBorder="1" applyAlignment="1">
      <alignment horizontal="justify" vertical="center" wrapText="1"/>
    </xf>
    <xf numFmtId="0" fontId="24" fillId="0" borderId="1" xfId="0" applyFont="1" applyFill="1" applyBorder="1" applyAlignment="1">
      <alignment horizontal="justify" vertical="center" wrapText="1"/>
    </xf>
    <xf numFmtId="0" fontId="27" fillId="0" borderId="1" xfId="0" applyFont="1" applyFill="1" applyBorder="1" applyAlignment="1">
      <alignment horizontal="center" vertical="center" wrapText="1"/>
    </xf>
    <xf numFmtId="0" fontId="31" fillId="0" borderId="0" xfId="0" applyFont="1" applyFill="1" applyBorder="1" applyAlignment="1">
      <alignment horizontal="justify" vertical="center"/>
    </xf>
    <xf numFmtId="0" fontId="32" fillId="0" borderId="0"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33" fillId="0" borderId="23" xfId="0" applyFont="1" applyFill="1" applyBorder="1" applyAlignment="1">
      <alignment horizontal="center" vertical="center" wrapText="1"/>
    </xf>
    <xf numFmtId="0" fontId="33" fillId="0" borderId="23" xfId="0" applyFont="1" applyFill="1" applyBorder="1" applyAlignment="1">
      <alignment horizontal="right" vertical="center" wrapText="1"/>
    </xf>
    <xf numFmtId="0" fontId="21" fillId="2" borderId="24" xfId="0" applyFont="1" applyFill="1" applyBorder="1" applyAlignment="1">
      <alignment horizontal="center" vertical="center" wrapText="1"/>
    </xf>
    <xf numFmtId="0" fontId="20" fillId="2" borderId="25" xfId="0" applyFont="1" applyFill="1" applyBorder="1" applyAlignment="1">
      <alignment horizontal="center" vertical="center" wrapText="1"/>
    </xf>
    <xf numFmtId="0" fontId="21" fillId="0" borderId="24" xfId="0" applyFont="1" applyFill="1" applyBorder="1" applyAlignment="1">
      <alignment horizontal="center" vertical="center" wrapText="1"/>
    </xf>
    <xf numFmtId="177" fontId="21" fillId="0" borderId="25" xfId="0" applyNumberFormat="1" applyFont="1" applyFill="1" applyBorder="1" applyAlignment="1">
      <alignment horizontal="center" vertical="center" wrapText="1"/>
    </xf>
    <xf numFmtId="0" fontId="17" fillId="0" borderId="24" xfId="0" applyFont="1" applyFill="1" applyBorder="1" applyAlignment="1">
      <alignment horizontal="left" vertical="center" wrapText="1"/>
    </xf>
    <xf numFmtId="177" fontId="21" fillId="0" borderId="24" xfId="0" applyNumberFormat="1" applyFont="1" applyFill="1" applyBorder="1" applyAlignment="1">
      <alignment horizontal="center" vertical="center" wrapText="1"/>
    </xf>
    <xf numFmtId="0" fontId="7" fillId="0" borderId="26" xfId="0" applyFont="1" applyBorder="1">
      <alignment vertical="center"/>
    </xf>
    <xf numFmtId="0" fontId="34" fillId="0" borderId="26" xfId="0" applyFont="1" applyBorder="1">
      <alignment vertical="center"/>
    </xf>
    <xf numFmtId="0" fontId="7" fillId="0" borderId="27" xfId="0" applyFont="1" applyBorder="1">
      <alignment vertical="center"/>
    </xf>
    <xf numFmtId="0" fontId="20" fillId="0" borderId="26" xfId="0" applyFont="1" applyBorder="1" applyAlignment="1">
      <alignment horizontal="center" vertical="center"/>
    </xf>
    <xf numFmtId="0" fontId="7" fillId="0" borderId="28" xfId="0" applyFont="1" applyBorder="1">
      <alignment vertical="center"/>
    </xf>
    <xf numFmtId="0" fontId="7" fillId="0" borderId="28" xfId="0" applyFont="1" applyBorder="1" applyAlignment="1">
      <alignment horizontal="right" vertical="center"/>
    </xf>
    <xf numFmtId="0" fontId="35" fillId="0" borderId="29" xfId="0" applyFont="1" applyBorder="1">
      <alignment vertical="center"/>
    </xf>
    <xf numFmtId="0" fontId="36" fillId="4" borderId="30" xfId="0" applyFont="1" applyFill="1" applyBorder="1" applyAlignment="1">
      <alignment horizontal="center" vertical="center"/>
    </xf>
    <xf numFmtId="0" fontId="35" fillId="0" borderId="27" xfId="0" applyFont="1" applyBorder="1">
      <alignment vertical="center"/>
    </xf>
    <xf numFmtId="0" fontId="7" fillId="0" borderId="29" xfId="0" applyFont="1" applyBorder="1">
      <alignment vertical="center"/>
    </xf>
    <xf numFmtId="0" fontId="7" fillId="0" borderId="30" xfId="0" applyFont="1" applyBorder="1" applyAlignment="1">
      <alignment horizontal="left" vertical="center" wrapText="1"/>
    </xf>
    <xf numFmtId="0" fontId="37" fillId="0" borderId="29" xfId="0" applyFont="1" applyBorder="1">
      <alignment vertical="center"/>
    </xf>
    <xf numFmtId="0" fontId="37" fillId="0" borderId="30" xfId="0" applyFont="1" applyBorder="1" applyAlignment="1">
      <alignment horizontal="left" vertical="center"/>
    </xf>
    <xf numFmtId="0" fontId="37" fillId="0" borderId="30" xfId="0" applyFont="1" applyBorder="1" applyAlignment="1">
      <alignment horizontal="center" vertical="center"/>
    </xf>
    <xf numFmtId="0" fontId="37" fillId="0" borderId="31" xfId="0" applyFont="1" applyBorder="1" applyAlignment="1">
      <alignment horizontal="right" vertical="center"/>
    </xf>
    <xf numFmtId="0" fontId="37" fillId="0" borderId="27" xfId="0" applyFont="1" applyBorder="1">
      <alignment vertical="center"/>
    </xf>
    <xf numFmtId="0" fontId="7" fillId="0" borderId="32" xfId="0" applyFont="1" applyBorder="1">
      <alignment vertical="center"/>
    </xf>
    <xf numFmtId="0" fontId="7" fillId="0" borderId="33" xfId="0" applyFont="1" applyBorder="1">
      <alignment vertical="center"/>
    </xf>
    <xf numFmtId="177" fontId="7" fillId="0" borderId="31" xfId="0" applyNumberFormat="1" applyFont="1" applyBorder="1" applyAlignment="1">
      <alignment horizontal="right" vertical="center"/>
    </xf>
    <xf numFmtId="177" fontId="37" fillId="0" borderId="31" xfId="0" applyNumberFormat="1" applyFont="1" applyBorder="1" applyAlignment="1">
      <alignment horizontal="right" vertical="center"/>
    </xf>
    <xf numFmtId="0" fontId="21" fillId="0" borderId="0" xfId="0" applyFont="1" applyFill="1" applyBorder="1" applyAlignment="1">
      <alignment vertical="center"/>
    </xf>
    <xf numFmtId="0" fontId="38" fillId="0" borderId="0" xfId="0" applyFont="1" applyFill="1" applyBorder="1" applyAlignment="1">
      <alignment horizontal="center" vertical="center"/>
    </xf>
    <xf numFmtId="0" fontId="33" fillId="0" borderId="0" xfId="0" applyFont="1" applyFill="1" applyBorder="1" applyAlignment="1">
      <alignment horizontal="left" wrapText="1"/>
    </xf>
    <xf numFmtId="0" fontId="33" fillId="0" borderId="0" xfId="0" applyFont="1" applyFill="1" applyBorder="1" applyAlignment="1">
      <alignment horizontal="left" vertical="top" wrapText="1"/>
    </xf>
    <xf numFmtId="0" fontId="15" fillId="0" borderId="0" xfId="0" applyFont="1" applyFill="1" applyBorder="1" applyAlignment="1">
      <alignment horizontal="left" vertical="top" wrapText="1"/>
    </xf>
    <xf numFmtId="0" fontId="39" fillId="2" borderId="1" xfId="0" applyFont="1" applyFill="1" applyBorder="1" applyAlignment="1">
      <alignment horizontal="center" vertical="center" wrapText="1"/>
    </xf>
    <xf numFmtId="0" fontId="40" fillId="0" borderId="1" xfId="0" applyFont="1" applyFill="1" applyBorder="1" applyAlignment="1">
      <alignment horizontal="left" vertical="center" wrapText="1"/>
    </xf>
    <xf numFmtId="0" fontId="41" fillId="0" borderId="1" xfId="0" applyFont="1" applyFill="1" applyBorder="1" applyAlignment="1">
      <alignment horizontal="left" vertical="center" wrapText="1"/>
    </xf>
    <xf numFmtId="177" fontId="40" fillId="0" borderId="1" xfId="0" applyNumberFormat="1" applyFont="1" applyFill="1" applyBorder="1" applyAlignment="1">
      <alignment horizontal="center" vertical="center" wrapText="1"/>
    </xf>
    <xf numFmtId="177" fontId="26" fillId="0" borderId="1" xfId="0" applyNumberFormat="1" applyFont="1" applyFill="1" applyBorder="1" applyAlignment="1">
      <alignment horizontal="center" vertical="center" wrapText="1"/>
    </xf>
    <xf numFmtId="9" fontId="26" fillId="0" borderId="1" xfId="3" applyNumberFormat="1" applyFont="1" applyFill="1" applyBorder="1" applyAlignment="1">
      <alignment horizontal="center" vertical="center" wrapText="1"/>
    </xf>
    <xf numFmtId="0" fontId="39"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177" fontId="39" fillId="0" borderId="1" xfId="0" applyNumberFormat="1" applyFont="1" applyFill="1" applyBorder="1" applyAlignment="1">
      <alignment horizontal="center" vertical="center" wrapText="1"/>
    </xf>
    <xf numFmtId="177" fontId="30" fillId="0" borderId="1" xfId="0" applyNumberFormat="1" applyFont="1" applyFill="1" applyBorder="1" applyAlignment="1">
      <alignment horizontal="center" vertical="center" wrapText="1"/>
    </xf>
    <xf numFmtId="9" fontId="30" fillId="0" borderId="1" xfId="3" applyNumberFormat="1" applyFont="1" applyFill="1" applyBorder="1" applyAlignment="1">
      <alignment horizontal="center" vertical="center" wrapText="1"/>
    </xf>
    <xf numFmtId="0" fontId="39" fillId="0" borderId="1" xfId="0" applyFont="1" applyFill="1" applyBorder="1" applyAlignment="1">
      <alignment horizontal="right" vertical="center" wrapText="1"/>
    </xf>
    <xf numFmtId="177" fontId="42" fillId="0" borderId="1" xfId="0" applyNumberFormat="1" applyFont="1" applyFill="1" applyBorder="1" applyAlignment="1">
      <alignment horizontal="center" vertical="center" wrapText="1"/>
    </xf>
    <xf numFmtId="177" fontId="43" fillId="0" borderId="1" xfId="0" applyNumberFormat="1" applyFont="1" applyFill="1" applyBorder="1" applyAlignment="1">
      <alignment horizontal="center" vertical="center" wrapText="1"/>
    </xf>
    <xf numFmtId="177" fontId="44" fillId="0" borderId="1" xfId="0" applyNumberFormat="1" applyFont="1" applyFill="1" applyBorder="1" applyAlignment="1">
      <alignment horizontal="center" vertical="center" wrapText="1"/>
    </xf>
    <xf numFmtId="177" fontId="45" fillId="0" borderId="1" xfId="0" applyNumberFormat="1" applyFont="1" applyFill="1" applyBorder="1" applyAlignment="1">
      <alignment horizontal="center" vertical="center" wrapText="1"/>
    </xf>
    <xf numFmtId="0" fontId="26" fillId="0" borderId="1" xfId="0" applyFont="1" applyFill="1" applyBorder="1" applyAlignment="1">
      <alignment horizontal="left" vertical="center" wrapText="1"/>
    </xf>
    <xf numFmtId="0" fontId="26" fillId="0" borderId="1" xfId="0" applyFont="1" applyFill="1" applyBorder="1" applyAlignment="1">
      <alignment horizontal="right" vertical="center" wrapText="1"/>
    </xf>
    <xf numFmtId="0" fontId="15" fillId="0" borderId="0" xfId="0" applyFont="1" applyFill="1" applyBorder="1" applyAlignment="1">
      <alignment vertical="center"/>
    </xf>
    <xf numFmtId="0" fontId="46" fillId="0" borderId="0" xfId="0" applyFont="1" applyFill="1" applyBorder="1" applyAlignment="1">
      <alignment horizontal="center" vertical="center"/>
    </xf>
    <xf numFmtId="0" fontId="33" fillId="0" borderId="23" xfId="0" applyFont="1" applyFill="1" applyBorder="1" applyAlignment="1">
      <alignment horizontal="left" wrapText="1"/>
    </xf>
    <xf numFmtId="0" fontId="33" fillId="0" borderId="23" xfId="0" applyFont="1" applyFill="1" applyBorder="1" applyAlignment="1">
      <alignment horizontal="right" wrapText="1"/>
    </xf>
    <xf numFmtId="0" fontId="26" fillId="2" borderId="34" xfId="0" applyFont="1" applyFill="1" applyBorder="1" applyAlignment="1">
      <alignment horizontal="center" vertical="center" wrapText="1"/>
    </xf>
    <xf numFmtId="0" fontId="26" fillId="2" borderId="35" xfId="0" applyFont="1" applyFill="1" applyBorder="1" applyAlignment="1">
      <alignment horizontal="center" vertical="center" wrapText="1"/>
    </xf>
    <xf numFmtId="0" fontId="26" fillId="2" borderId="36" xfId="0" applyFont="1" applyFill="1" applyBorder="1" applyAlignment="1">
      <alignment horizontal="center" vertical="center" wrapText="1"/>
    </xf>
    <xf numFmtId="0" fontId="30" fillId="2" borderId="37" xfId="0" applyFont="1" applyFill="1" applyBorder="1" applyAlignment="1">
      <alignment horizontal="center" vertical="center" wrapText="1"/>
    </xf>
    <xf numFmtId="0" fontId="30" fillId="2" borderId="38" xfId="0" applyFont="1" applyFill="1" applyBorder="1" applyAlignment="1">
      <alignment horizontal="center" vertical="center" wrapText="1"/>
    </xf>
    <xf numFmtId="0" fontId="30" fillId="0" borderId="38" xfId="0" applyFont="1" applyFill="1" applyBorder="1" applyAlignment="1">
      <alignment horizontal="left" vertical="center" wrapText="1"/>
    </xf>
    <xf numFmtId="177" fontId="30" fillId="0" borderId="39" xfId="0" applyNumberFormat="1" applyFont="1" applyFill="1" applyBorder="1" applyAlignment="1">
      <alignment horizontal="left" vertical="center" wrapText="1"/>
    </xf>
    <xf numFmtId="0" fontId="30" fillId="0" borderId="39" xfId="0" applyFont="1" applyFill="1" applyBorder="1" applyAlignment="1">
      <alignment horizontal="left" vertical="center" wrapText="1"/>
    </xf>
    <xf numFmtId="177" fontId="30" fillId="0" borderId="24" xfId="0" applyNumberFormat="1" applyFont="1" applyFill="1" applyBorder="1" applyAlignment="1">
      <alignment horizontal="left" vertical="center" wrapText="1"/>
    </xf>
    <xf numFmtId="177" fontId="17" fillId="0" borderId="37" xfId="0" applyNumberFormat="1" applyFont="1" applyFill="1" applyBorder="1" applyAlignment="1">
      <alignment horizontal="left" vertical="center"/>
    </xf>
    <xf numFmtId="177" fontId="30" fillId="0" borderId="38" xfId="0" applyNumberFormat="1" applyFont="1" applyFill="1" applyBorder="1" applyAlignment="1">
      <alignment horizontal="left" vertical="center" wrapText="1"/>
    </xf>
    <xf numFmtId="177" fontId="15" fillId="0" borderId="37" xfId="0" applyNumberFormat="1" applyFont="1" applyFill="1" applyBorder="1" applyAlignment="1">
      <alignment horizontal="left" vertical="center"/>
    </xf>
    <xf numFmtId="177" fontId="26" fillId="0" borderId="39" xfId="0" applyNumberFormat="1" applyFont="1" applyFill="1" applyBorder="1" applyAlignment="1">
      <alignment horizontal="right" wrapText="1"/>
    </xf>
    <xf numFmtId="0" fontId="30" fillId="0" borderId="39" xfId="0" applyFont="1" applyFill="1" applyBorder="1" applyAlignment="1">
      <alignment horizontal="center" vertical="center" wrapText="1"/>
    </xf>
    <xf numFmtId="0" fontId="17" fillId="0" borderId="37" xfId="0" applyFont="1" applyFill="1" applyBorder="1" applyAlignment="1">
      <alignment vertical="center"/>
    </xf>
    <xf numFmtId="0" fontId="30" fillId="0" borderId="24" xfId="0" applyFont="1" applyFill="1" applyBorder="1" applyAlignment="1">
      <alignment horizontal="left" vertical="center" wrapText="1"/>
    </xf>
    <xf numFmtId="177" fontId="26" fillId="0" borderId="25" xfId="0" applyNumberFormat="1" applyFont="1" applyFill="1" applyBorder="1" applyAlignment="1">
      <alignment horizontal="right" wrapText="1"/>
    </xf>
    <xf numFmtId="0" fontId="30" fillId="0" borderId="25" xfId="0" applyFont="1" applyFill="1" applyBorder="1" applyAlignment="1">
      <alignment horizontal="left" vertical="center" wrapText="1"/>
    </xf>
    <xf numFmtId="0" fontId="26" fillId="0" borderId="24" xfId="0" applyFont="1" applyFill="1" applyBorder="1" applyAlignment="1">
      <alignment horizontal="left" vertical="center" wrapText="1"/>
    </xf>
    <xf numFmtId="177" fontId="26" fillId="0" borderId="25" xfId="0" applyNumberFormat="1" applyFont="1" applyFill="1" applyBorder="1" applyAlignment="1">
      <alignment horizontal="left" vertical="center" wrapText="1"/>
    </xf>
    <xf numFmtId="0" fontId="47" fillId="0" borderId="0" xfId="0" applyFont="1" applyFill="1" applyBorder="1" applyAlignment="1">
      <alignment vertical="center"/>
    </xf>
    <xf numFmtId="0" fontId="48" fillId="0" borderId="0" xfId="0" applyFont="1" applyFill="1" applyBorder="1" applyAlignment="1">
      <alignment horizontal="center" vertical="center"/>
    </xf>
    <xf numFmtId="0" fontId="15" fillId="0" borderId="0" xfId="0" applyFont="1" applyFill="1" applyBorder="1" applyAlignment="1">
      <alignment horizontal="left" wrapText="1"/>
    </xf>
    <xf numFmtId="0" fontId="43" fillId="2" borderId="1" xfId="0" applyFont="1" applyFill="1" applyBorder="1" applyAlignment="1">
      <alignment horizontal="center" vertical="center" wrapText="1"/>
    </xf>
    <xf numFmtId="0" fontId="43" fillId="2" borderId="11" xfId="0" applyFont="1" applyFill="1" applyBorder="1" applyAlignment="1">
      <alignment horizontal="center" vertical="center" wrapText="1"/>
    </xf>
    <xf numFmtId="0" fontId="43" fillId="2" borderId="12"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43" fillId="0" borderId="1" xfId="0" applyFont="1" applyFill="1" applyBorder="1" applyAlignment="1">
      <alignment horizontal="center" vertical="center" wrapText="1"/>
    </xf>
    <xf numFmtId="177" fontId="44" fillId="0" borderId="1" xfId="0" applyNumberFormat="1" applyFont="1" applyFill="1" applyBorder="1" applyAlignment="1">
      <alignment horizontal="right" vertical="center" wrapText="1"/>
    </xf>
    <xf numFmtId="0" fontId="42" fillId="0" borderId="1" xfId="0" applyFont="1" applyFill="1" applyBorder="1" applyAlignment="1">
      <alignment horizontal="center" vertical="center" wrapText="1"/>
    </xf>
    <xf numFmtId="0" fontId="42" fillId="0" borderId="1" xfId="0" applyFont="1" applyFill="1" applyBorder="1" applyAlignment="1">
      <alignment horizontal="left" vertical="center" wrapText="1"/>
    </xf>
    <xf numFmtId="177" fontId="42" fillId="0" borderId="1" xfId="0" applyNumberFormat="1" applyFont="1" applyFill="1" applyBorder="1" applyAlignment="1">
      <alignment horizontal="right" vertical="center" wrapText="1"/>
    </xf>
    <xf numFmtId="0" fontId="42" fillId="0" borderId="1" xfId="0" applyFont="1" applyFill="1" applyBorder="1" applyAlignment="1">
      <alignment horizontal="right" vertical="center" wrapText="1"/>
    </xf>
    <xf numFmtId="0" fontId="47" fillId="0" borderId="1" xfId="0" applyFont="1" applyFill="1" applyBorder="1" applyAlignment="1">
      <alignment horizontal="left" vertical="center" wrapText="1"/>
    </xf>
    <xf numFmtId="0" fontId="42" fillId="0" borderId="40" xfId="0" applyFont="1" applyFill="1" applyBorder="1" applyAlignment="1">
      <alignment vertical="center" wrapText="1"/>
    </xf>
    <xf numFmtId="0" fontId="49" fillId="0" borderId="11" xfId="0" applyFont="1" applyFill="1" applyBorder="1" applyAlignment="1">
      <alignment horizontal="center" vertical="center"/>
    </xf>
    <xf numFmtId="0" fontId="49" fillId="0" borderId="13" xfId="0" applyFont="1" applyFill="1" applyBorder="1" applyAlignment="1">
      <alignment horizontal="center" vertical="center"/>
    </xf>
    <xf numFmtId="0" fontId="49" fillId="0" borderId="12" xfId="0" applyFont="1" applyFill="1" applyBorder="1" applyAlignment="1">
      <alignment horizontal="center" vertical="center"/>
    </xf>
    <xf numFmtId="177" fontId="26" fillId="0" borderId="1" xfId="0" applyNumberFormat="1" applyFont="1" applyFill="1" applyBorder="1" applyAlignment="1">
      <alignment horizontal="right" vertical="center" wrapText="1"/>
    </xf>
    <xf numFmtId="177" fontId="15" fillId="0" borderId="0" xfId="0" applyNumberFormat="1" applyFont="1" applyFill="1" applyBorder="1" applyAlignment="1">
      <alignment vertical="center"/>
    </xf>
    <xf numFmtId="0" fontId="15" fillId="0" borderId="9" xfId="0" applyFont="1" applyFill="1" applyBorder="1" applyAlignment="1">
      <alignment horizontal="center" wrapText="1"/>
    </xf>
    <xf numFmtId="0" fontId="15" fillId="0" borderId="1" xfId="0" applyFont="1" applyFill="1" applyBorder="1" applyAlignment="1">
      <alignment vertical="center"/>
    </xf>
    <xf numFmtId="0" fontId="0" fillId="0" borderId="0" xfId="0" applyFont="1" applyFill="1">
      <alignment vertical="center"/>
    </xf>
    <xf numFmtId="0" fontId="50" fillId="0" borderId="0" xfId="0" applyFont="1" applyFill="1" applyAlignment="1">
      <alignment horizontal="center" vertical="center" wrapText="1"/>
    </xf>
    <xf numFmtId="177" fontId="50" fillId="0" borderId="0" xfId="0" applyNumberFormat="1" applyFont="1" applyFill="1" applyAlignment="1">
      <alignment horizontal="center" vertical="center" wrapText="1"/>
    </xf>
    <xf numFmtId="0" fontId="3" fillId="0" borderId="0" xfId="0" applyFont="1" applyFill="1" applyBorder="1" applyAlignment="1">
      <alignment horizontal="left" wrapText="1"/>
    </xf>
    <xf numFmtId="177" fontId="3" fillId="0" borderId="0" xfId="0" applyNumberFormat="1" applyFont="1" applyFill="1" applyBorder="1" applyAlignment="1">
      <alignment horizontal="left" vertical="top" wrapText="1"/>
    </xf>
    <xf numFmtId="0" fontId="3" fillId="0" borderId="0" xfId="0" applyFont="1" applyFill="1" applyBorder="1" applyAlignment="1">
      <alignment horizontal="left" vertical="top" wrapText="1"/>
    </xf>
    <xf numFmtId="0" fontId="14" fillId="4" borderId="1" xfId="0" applyFont="1" applyFill="1" applyBorder="1" applyAlignment="1">
      <alignment horizontal="center" vertical="center"/>
    </xf>
    <xf numFmtId="177" fontId="51" fillId="2" borderId="1" xfId="0" applyNumberFormat="1" applyFont="1" applyFill="1" applyBorder="1" applyAlignment="1">
      <alignment horizontal="center" vertical="center" wrapText="1"/>
    </xf>
    <xf numFmtId="0" fontId="51" fillId="2" borderId="1" xfId="0" applyFont="1" applyFill="1" applyBorder="1" applyAlignment="1">
      <alignment horizontal="center" vertical="center" wrapText="1"/>
    </xf>
    <xf numFmtId="0" fontId="52" fillId="0" borderId="1" xfId="0" applyFont="1" applyFill="1" applyBorder="1" applyAlignment="1">
      <alignment horizontal="center" vertical="center" wrapText="1"/>
    </xf>
    <xf numFmtId="0" fontId="52" fillId="0" borderId="1" xfId="0" applyFont="1" applyFill="1" applyBorder="1" applyAlignment="1">
      <alignment horizontal="right" vertical="center" wrapText="1"/>
    </xf>
    <xf numFmtId="0" fontId="43" fillId="0" borderId="1" xfId="0" applyFont="1" applyFill="1" applyBorder="1" applyAlignment="1">
      <alignment horizontal="right" vertical="center" wrapText="1"/>
    </xf>
    <xf numFmtId="177" fontId="53" fillId="0" borderId="1" xfId="0" applyNumberFormat="1" applyFont="1" applyFill="1" applyBorder="1" applyAlignment="1">
      <alignment horizontal="center" vertical="center" wrapText="1"/>
    </xf>
    <xf numFmtId="0" fontId="47" fillId="0" borderId="1" xfId="0" applyFont="1" applyFill="1" applyBorder="1" applyAlignment="1">
      <alignment horizontal="center" vertical="center"/>
    </xf>
    <xf numFmtId="177" fontId="44" fillId="0" borderId="1" xfId="0" applyNumberFormat="1" applyFont="1" applyFill="1" applyBorder="1" applyAlignment="1">
      <alignment horizontal="center" vertical="center" shrinkToFit="1"/>
    </xf>
    <xf numFmtId="0" fontId="47" fillId="0" borderId="1" xfId="0" applyFont="1" applyFill="1" applyBorder="1" applyAlignment="1">
      <alignment vertical="center"/>
    </xf>
    <xf numFmtId="0" fontId="7" fillId="0" borderId="0" xfId="0" applyFont="1" applyFill="1" applyBorder="1" applyAlignment="1">
      <alignment horizontal="right" wrapText="1"/>
    </xf>
    <xf numFmtId="0" fontId="7" fillId="0" borderId="0" xfId="0" applyFont="1" applyFill="1" applyBorder="1" applyAlignment="1">
      <alignment horizontal="right" vertical="top" wrapText="1"/>
    </xf>
    <xf numFmtId="0" fontId="54" fillId="0" borderId="0" xfId="0" applyFont="1" applyFill="1" applyBorder="1" applyAlignment="1">
      <alignment horizontal="center" vertical="center"/>
    </xf>
    <xf numFmtId="0" fontId="33" fillId="0" borderId="0" xfId="0" applyFont="1" applyFill="1" applyBorder="1" applyAlignment="1">
      <alignment horizontal="right" wrapText="1"/>
    </xf>
    <xf numFmtId="0" fontId="30" fillId="2" borderId="1" xfId="0" applyFont="1" applyFill="1" applyBorder="1" applyAlignment="1">
      <alignment horizontal="center" vertical="center" wrapText="1"/>
    </xf>
    <xf numFmtId="0" fontId="30" fillId="0" borderId="1" xfId="0" applyFont="1" applyFill="1" applyBorder="1" applyAlignment="1">
      <alignment horizontal="left" vertical="center" wrapText="1"/>
    </xf>
    <xf numFmtId="177" fontId="30" fillId="0" borderId="1" xfId="0" applyNumberFormat="1" applyFont="1" applyFill="1" applyBorder="1" applyAlignment="1">
      <alignment horizontal="right" wrapText="1"/>
    </xf>
    <xf numFmtId="0" fontId="30" fillId="0" borderId="1" xfId="0" applyFont="1" applyFill="1" applyBorder="1" applyAlignment="1">
      <alignment horizontal="left" vertical="center" wrapText="1" indent="3"/>
    </xf>
    <xf numFmtId="177" fontId="26" fillId="0" borderId="1" xfId="0" applyNumberFormat="1" applyFont="1" applyFill="1" applyBorder="1" applyAlignment="1">
      <alignment horizontal="right" wrapText="1"/>
    </xf>
    <xf numFmtId="0" fontId="55" fillId="0" borderId="0" xfId="0" applyFont="1" applyFill="1" applyBorder="1" applyAlignment="1">
      <alignment horizontal="justify" vertical="center"/>
    </xf>
    <xf numFmtId="0" fontId="30" fillId="0" borderId="1" xfId="0" applyFont="1" applyFill="1" applyBorder="1" applyAlignment="1">
      <alignment horizontal="right" wrapText="1"/>
    </xf>
    <xf numFmtId="0" fontId="56" fillId="0" borderId="0" xfId="0" applyFont="1" applyFill="1" applyBorder="1" applyAlignment="1">
      <alignment horizontal="justify"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customXml" Target="../customXml/item2.xml"/><Relationship Id="rId13" Type="http://schemas.openxmlformats.org/officeDocument/2006/relationships/customXml" Target="../customXml/item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tabSelected="1" workbookViewId="0">
      <selection activeCell="B7" sqref="B7"/>
    </sheetView>
  </sheetViews>
  <sheetFormatPr defaultColWidth="29.4636363636364" defaultRowHeight="18" customHeight="1" outlineLevelCol="6"/>
  <cols>
    <col min="1" max="1" width="41.4636363636364" style="77" customWidth="1"/>
    <col min="2" max="2" width="23.7272727272727" style="77" customWidth="1"/>
    <col min="3" max="3" width="35.2636363636364" style="77" customWidth="1"/>
    <col min="4" max="4" width="33.6" style="77" customWidth="1"/>
    <col min="5" max="5" width="6.72727272727273" style="77" customWidth="1"/>
    <col min="6" max="6" width="8.6" style="77" customWidth="1"/>
    <col min="7" max="16384" width="29.4636363636364" style="77"/>
  </cols>
  <sheetData>
    <row r="1" ht="36" customHeight="1" spans="1:4">
      <c r="A1" s="235" t="s">
        <v>0</v>
      </c>
      <c r="B1" s="235"/>
      <c r="C1" s="235"/>
      <c r="D1" s="235"/>
    </row>
    <row r="2" ht="42" customHeight="1" spans="1:4">
      <c r="A2" s="235" t="s">
        <v>1</v>
      </c>
      <c r="B2" s="235"/>
      <c r="C2" s="235"/>
      <c r="D2" s="235"/>
    </row>
    <row r="3" ht="31.05" customHeight="1" spans="1:4">
      <c r="A3" s="235" t="s">
        <v>2</v>
      </c>
      <c r="B3" s="235"/>
      <c r="C3" s="235"/>
      <c r="D3" s="235"/>
    </row>
    <row r="4" customHeight="1" spans="1:4">
      <c r="A4" s="150"/>
      <c r="B4" s="150"/>
      <c r="C4" s="150"/>
      <c r="D4" s="236" t="s">
        <v>3</v>
      </c>
    </row>
    <row r="5" customHeight="1" spans="1:4">
      <c r="A5" s="107" t="s">
        <v>4</v>
      </c>
      <c r="B5" s="107"/>
      <c r="C5" s="107" t="s">
        <v>5</v>
      </c>
      <c r="D5" s="107"/>
    </row>
    <row r="6" customHeight="1" spans="1:4">
      <c r="A6" s="237" t="s">
        <v>6</v>
      </c>
      <c r="B6" s="237" t="s">
        <v>7</v>
      </c>
      <c r="C6" s="237" t="s">
        <v>8</v>
      </c>
      <c r="D6" s="237" t="s">
        <v>7</v>
      </c>
    </row>
    <row r="7" customHeight="1" spans="1:4">
      <c r="A7" s="238" t="s">
        <v>9</v>
      </c>
      <c r="B7" s="239">
        <f>21957.303584+376</f>
        <v>22333.303584</v>
      </c>
      <c r="C7" s="238" t="s">
        <v>10</v>
      </c>
      <c r="D7" s="239">
        <v>254.48688</v>
      </c>
    </row>
    <row r="8" customHeight="1" spans="1:4">
      <c r="A8" s="238" t="s">
        <v>11</v>
      </c>
      <c r="B8" s="239">
        <f>收入预算表!F24</f>
        <v>183500</v>
      </c>
      <c r="C8" s="238" t="s">
        <v>12</v>
      </c>
      <c r="D8" s="239">
        <v>262.216176</v>
      </c>
    </row>
    <row r="9" customHeight="1" spans="1:4">
      <c r="A9" s="238" t="s">
        <v>13</v>
      </c>
      <c r="B9" s="239"/>
      <c r="C9" s="160" t="s">
        <v>14</v>
      </c>
      <c r="D9" s="239">
        <v>204940.600528</v>
      </c>
    </row>
    <row r="10" ht="14" spans="1:4">
      <c r="A10" s="240" t="s">
        <v>15</v>
      </c>
      <c r="B10" s="239"/>
      <c r="C10" s="160" t="s">
        <v>16</v>
      </c>
      <c r="D10" s="239">
        <v>376</v>
      </c>
    </row>
    <row r="11" customHeight="1" spans="1:4">
      <c r="A11" s="238" t="s">
        <v>17</v>
      </c>
      <c r="B11" s="239"/>
      <c r="C11" s="238"/>
      <c r="D11" s="239"/>
    </row>
    <row r="12" customHeight="1" spans="1:4">
      <c r="A12" s="238" t="s">
        <v>18</v>
      </c>
      <c r="B12" s="239"/>
      <c r="D12" s="103"/>
    </row>
    <row r="13" customHeight="1" spans="1:4">
      <c r="A13" s="238" t="s">
        <v>19</v>
      </c>
      <c r="B13" s="239"/>
      <c r="C13" s="238"/>
      <c r="D13" s="239"/>
    </row>
    <row r="14" customHeight="1" spans="1:4">
      <c r="A14" s="238" t="s">
        <v>20</v>
      </c>
      <c r="B14" s="239"/>
      <c r="C14" s="238"/>
      <c r="D14" s="239"/>
    </row>
    <row r="15" customHeight="1" spans="1:4">
      <c r="A15" s="238"/>
      <c r="B15" s="239"/>
      <c r="C15" s="238"/>
      <c r="D15" s="239"/>
    </row>
    <row r="16" customHeight="1" spans="1:4">
      <c r="A16" s="109" t="s">
        <v>21</v>
      </c>
      <c r="B16" s="241">
        <f>SUM(B7:B9)</f>
        <v>205833.303584</v>
      </c>
      <c r="C16" s="109" t="s">
        <v>22</v>
      </c>
      <c r="D16" s="241">
        <f>SUM(D7:D15)</f>
        <v>205833.303584</v>
      </c>
    </row>
    <row r="17" customHeight="1" spans="1:7">
      <c r="A17" s="238" t="s">
        <v>23</v>
      </c>
      <c r="B17" s="239"/>
      <c r="C17" s="238" t="s">
        <v>24</v>
      </c>
      <c r="D17" s="239"/>
      <c r="G17" s="242"/>
    </row>
    <row r="18" spans="1:4">
      <c r="A18" s="238" t="s">
        <v>25</v>
      </c>
      <c r="B18" s="241"/>
      <c r="C18" s="238"/>
      <c r="D18" s="239"/>
    </row>
    <row r="19" customHeight="1" spans="1:4">
      <c r="A19" s="238"/>
      <c r="B19" s="243"/>
      <c r="C19" s="238"/>
      <c r="D19" s="239"/>
    </row>
    <row r="20" customHeight="1" spans="1:4">
      <c r="A20" s="169" t="s">
        <v>26</v>
      </c>
      <c r="B20" s="241">
        <f>SUM(B16:B18)</f>
        <v>205833.303584</v>
      </c>
      <c r="C20" s="169" t="s">
        <v>27</v>
      </c>
      <c r="D20" s="241">
        <f>SUM(D16:D19)</f>
        <v>205833.303584</v>
      </c>
    </row>
    <row r="21" customHeight="1" spans="1:1">
      <c r="A21" s="244"/>
    </row>
  </sheetData>
  <sheetProtection formatCells="0" insertHyperlinks="0" autoFilter="0"/>
  <mergeCells count="5">
    <mergeCell ref="A1:D1"/>
    <mergeCell ref="A2:D2"/>
    <mergeCell ref="A3:D3"/>
    <mergeCell ref="A5:B5"/>
    <mergeCell ref="C5:D5"/>
  </mergeCells>
  <printOptions horizontalCentered="1" verticalCentered="1"/>
  <pageMargins left="0.75" right="0.75" top="0.98" bottom="0.98" header="0.51" footer="0.51"/>
  <pageSetup paperSize="8" scale="195"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06"/>
  <sheetViews>
    <sheetView workbookViewId="0">
      <selection activeCell="F11" sqref="F11:F17"/>
    </sheetView>
  </sheetViews>
  <sheetFormatPr defaultColWidth="9.8" defaultRowHeight="15"/>
  <cols>
    <col min="1" max="1" width="1.66363636363636" style="77" customWidth="1"/>
    <col min="2" max="3" width="16.8" style="77" customWidth="1"/>
    <col min="4" max="4" width="13.4" style="77" customWidth="1"/>
    <col min="5" max="5" width="11.4" style="77" customWidth="1"/>
    <col min="6" max="6" width="12.4" style="77" customWidth="1"/>
    <col min="7" max="12" width="13.4" style="77" customWidth="1"/>
    <col min="13" max="13" width="21" style="77" customWidth="1"/>
    <col min="14" max="14" width="13.8" style="77" customWidth="1"/>
    <col min="15" max="15" width="15.8636363636364" style="77" customWidth="1"/>
    <col min="16" max="16" width="13.8" style="77" customWidth="1"/>
    <col min="17" max="17" width="11.7272727272727" style="77" customWidth="1"/>
    <col min="18" max="18" width="1.66363636363636" style="77" customWidth="1"/>
    <col min="19" max="22" width="10.6636363636364" style="77" customWidth="1"/>
    <col min="23" max="16384" width="9.8" style="77"/>
  </cols>
  <sheetData>
    <row r="1" ht="16.25" customHeight="1" spans="1:18">
      <c r="A1" s="78"/>
      <c r="B1" s="79"/>
      <c r="C1" s="80"/>
      <c r="D1" s="80"/>
      <c r="E1" s="80"/>
      <c r="F1" s="80"/>
      <c r="G1" s="80"/>
      <c r="H1" s="80"/>
      <c r="I1" s="80"/>
      <c r="J1" s="79"/>
      <c r="K1" s="80"/>
      <c r="L1" s="80"/>
      <c r="M1" s="80"/>
      <c r="N1" s="80"/>
      <c r="O1" s="80"/>
      <c r="P1" s="80"/>
      <c r="Q1" s="80"/>
      <c r="R1" s="97"/>
    </row>
    <row r="2" ht="22.8" customHeight="1" spans="1:18">
      <c r="A2" s="81"/>
      <c r="B2" s="82" t="s">
        <v>203</v>
      </c>
      <c r="C2" s="83"/>
      <c r="D2" s="83"/>
      <c r="E2" s="83"/>
      <c r="F2" s="83"/>
      <c r="G2" s="83"/>
      <c r="H2" s="83"/>
      <c r="I2" s="83"/>
      <c r="J2" s="83"/>
      <c r="K2" s="83"/>
      <c r="L2" s="83"/>
      <c r="M2" s="83"/>
      <c r="N2" s="83"/>
      <c r="O2" s="83"/>
      <c r="P2" s="83"/>
      <c r="Q2" s="83"/>
      <c r="R2" s="97"/>
    </row>
    <row r="3" ht="19.6" customHeight="1" spans="1:18">
      <c r="A3" s="84"/>
      <c r="B3" s="85" t="s">
        <v>204</v>
      </c>
      <c r="C3" s="86"/>
      <c r="D3" s="86"/>
      <c r="E3" s="87"/>
      <c r="F3" s="88"/>
      <c r="G3" s="88"/>
      <c r="H3" s="88"/>
      <c r="I3" s="88"/>
      <c r="J3" s="95"/>
      <c r="K3" s="95"/>
      <c r="L3" s="95"/>
      <c r="M3" s="95"/>
      <c r="N3" s="95"/>
      <c r="O3" s="88"/>
      <c r="P3" s="96" t="s">
        <v>135</v>
      </c>
      <c r="Q3" s="96"/>
      <c r="R3" s="98"/>
    </row>
    <row r="4" ht="23" customHeight="1" spans="1:18">
      <c r="A4" s="89"/>
      <c r="B4" s="90" t="s">
        <v>205</v>
      </c>
      <c r="C4" s="90" t="s">
        <v>206</v>
      </c>
      <c r="D4" s="90" t="s">
        <v>207</v>
      </c>
      <c r="E4" s="90" t="s">
        <v>208</v>
      </c>
      <c r="F4" s="90" t="s">
        <v>209</v>
      </c>
      <c r="G4" s="90" t="s">
        <v>210</v>
      </c>
      <c r="H4" s="90" t="s">
        <v>211</v>
      </c>
      <c r="I4" s="90"/>
      <c r="J4" s="37" t="s">
        <v>212</v>
      </c>
      <c r="K4" s="37" t="s">
        <v>213</v>
      </c>
      <c r="L4" s="37" t="s">
        <v>214</v>
      </c>
      <c r="M4" s="37" t="s">
        <v>215</v>
      </c>
      <c r="N4" s="37" t="s">
        <v>216</v>
      </c>
      <c r="O4" s="37" t="s">
        <v>217</v>
      </c>
      <c r="P4" s="37" t="s">
        <v>218</v>
      </c>
      <c r="Q4" s="90" t="s">
        <v>219</v>
      </c>
      <c r="R4" s="99"/>
    </row>
    <row r="5" ht="23" customHeight="1" spans="1:18">
      <c r="A5" s="91"/>
      <c r="B5" s="90"/>
      <c r="C5" s="90"/>
      <c r="D5" s="90"/>
      <c r="E5" s="90"/>
      <c r="F5" s="90"/>
      <c r="G5" s="90"/>
      <c r="H5" s="90" t="s">
        <v>220</v>
      </c>
      <c r="I5" s="90" t="s">
        <v>200</v>
      </c>
      <c r="J5" s="37"/>
      <c r="K5" s="37"/>
      <c r="L5" s="37"/>
      <c r="M5" s="37"/>
      <c r="N5" s="37"/>
      <c r="O5" s="37"/>
      <c r="P5" s="37"/>
      <c r="Q5" s="90"/>
      <c r="R5" s="100"/>
    </row>
    <row r="6" ht="16.6" customHeight="1" spans="2:18">
      <c r="B6" s="92" t="s">
        <v>221</v>
      </c>
      <c r="C6" s="93" t="s">
        <v>222</v>
      </c>
      <c r="D6" s="92" t="s">
        <v>223</v>
      </c>
      <c r="E6" s="92" t="s">
        <v>224</v>
      </c>
      <c r="F6" s="92" t="s">
        <v>225</v>
      </c>
      <c r="G6" s="94" t="s">
        <v>226</v>
      </c>
      <c r="H6" s="94" t="s">
        <v>226</v>
      </c>
      <c r="I6" s="94"/>
      <c r="J6" s="92" t="s">
        <v>227</v>
      </c>
      <c r="K6" s="92" t="s">
        <v>228</v>
      </c>
      <c r="L6" s="92" t="s">
        <v>229</v>
      </c>
      <c r="M6" s="92" t="s">
        <v>230</v>
      </c>
      <c r="N6" s="92" t="s">
        <v>231</v>
      </c>
      <c r="O6" s="92" t="s">
        <v>232</v>
      </c>
      <c r="P6" s="92" t="s">
        <v>233</v>
      </c>
      <c r="Q6" s="101"/>
      <c r="R6" s="102"/>
    </row>
    <row r="7" spans="2:17">
      <c r="B7" s="92"/>
      <c r="C7" s="93"/>
      <c r="D7" s="92"/>
      <c r="E7" s="92"/>
      <c r="F7" s="92"/>
      <c r="G7" s="94"/>
      <c r="H7" s="94"/>
      <c r="I7" s="94"/>
      <c r="J7" s="92"/>
      <c r="K7" s="92" t="s">
        <v>234</v>
      </c>
      <c r="L7" s="92" t="s">
        <v>235</v>
      </c>
      <c r="M7" s="92" t="s">
        <v>236</v>
      </c>
      <c r="N7" s="92" t="s">
        <v>237</v>
      </c>
      <c r="O7" s="92" t="s">
        <v>238</v>
      </c>
      <c r="P7" s="92"/>
      <c r="Q7" s="103"/>
    </row>
    <row r="8" spans="2:17">
      <c r="B8" s="92"/>
      <c r="C8" s="93"/>
      <c r="D8" s="92"/>
      <c r="E8" s="92"/>
      <c r="F8" s="92"/>
      <c r="G8" s="94"/>
      <c r="H8" s="94"/>
      <c r="I8" s="94"/>
      <c r="J8" s="92"/>
      <c r="K8" s="92" t="s">
        <v>239</v>
      </c>
      <c r="L8" s="92" t="s">
        <v>240</v>
      </c>
      <c r="M8" s="92" t="s">
        <v>241</v>
      </c>
      <c r="N8" s="92" t="s">
        <v>242</v>
      </c>
      <c r="O8" s="92" t="s">
        <v>243</v>
      </c>
      <c r="P8" s="92" t="s">
        <v>244</v>
      </c>
      <c r="Q8" s="103"/>
    </row>
    <row r="9" ht="24" spans="2:17">
      <c r="B9" s="92"/>
      <c r="C9" s="93"/>
      <c r="D9" s="92"/>
      <c r="E9" s="92"/>
      <c r="F9" s="92"/>
      <c r="G9" s="94"/>
      <c r="H9" s="94"/>
      <c r="I9" s="94"/>
      <c r="J9" s="92"/>
      <c r="K9" s="92" t="s">
        <v>245</v>
      </c>
      <c r="L9" s="92" t="s">
        <v>246</v>
      </c>
      <c r="M9" s="92" t="s">
        <v>247</v>
      </c>
      <c r="N9" s="92" t="s">
        <v>237</v>
      </c>
      <c r="O9" s="92" t="s">
        <v>238</v>
      </c>
      <c r="P9" s="92"/>
      <c r="Q9" s="103"/>
    </row>
    <row r="10" spans="2:17">
      <c r="B10" s="92"/>
      <c r="C10" s="93"/>
      <c r="D10" s="92"/>
      <c r="E10" s="92"/>
      <c r="F10" s="92"/>
      <c r="G10" s="94"/>
      <c r="H10" s="94"/>
      <c r="I10" s="94"/>
      <c r="J10" s="92"/>
      <c r="K10" s="92" t="s">
        <v>245</v>
      </c>
      <c r="L10" s="92" t="s">
        <v>248</v>
      </c>
      <c r="M10" s="92" t="s">
        <v>249</v>
      </c>
      <c r="N10" s="92" t="s">
        <v>250</v>
      </c>
      <c r="O10" s="92" t="s">
        <v>251</v>
      </c>
      <c r="P10" s="92" t="s">
        <v>252</v>
      </c>
      <c r="Q10" s="103"/>
    </row>
    <row r="11" spans="2:17">
      <c r="B11" s="92"/>
      <c r="C11" s="93" t="s">
        <v>253</v>
      </c>
      <c r="D11" s="92" t="s">
        <v>223</v>
      </c>
      <c r="E11" s="92" t="s">
        <v>254</v>
      </c>
      <c r="F11" s="92"/>
      <c r="G11" s="94" t="s">
        <v>255</v>
      </c>
      <c r="H11" s="94" t="s">
        <v>255</v>
      </c>
      <c r="I11" s="94"/>
      <c r="J11" s="92" t="s">
        <v>256</v>
      </c>
      <c r="K11" s="92" t="s">
        <v>245</v>
      </c>
      <c r="L11" s="92" t="s">
        <v>248</v>
      </c>
      <c r="M11" s="92" t="s">
        <v>257</v>
      </c>
      <c r="N11" s="92" t="s">
        <v>231</v>
      </c>
      <c r="O11" s="92" t="s">
        <v>258</v>
      </c>
      <c r="P11" s="92" t="s">
        <v>259</v>
      </c>
      <c r="Q11" s="103"/>
    </row>
    <row r="12" spans="2:17">
      <c r="B12" s="92"/>
      <c r="C12" s="93"/>
      <c r="D12" s="92"/>
      <c r="E12" s="92"/>
      <c r="F12" s="92"/>
      <c r="G12" s="94"/>
      <c r="H12" s="94"/>
      <c r="I12" s="94"/>
      <c r="J12" s="92"/>
      <c r="K12" s="92" t="s">
        <v>245</v>
      </c>
      <c r="L12" s="92" t="s">
        <v>248</v>
      </c>
      <c r="M12" s="92" t="s">
        <v>260</v>
      </c>
      <c r="N12" s="92" t="s">
        <v>231</v>
      </c>
      <c r="O12" s="92" t="s">
        <v>258</v>
      </c>
      <c r="P12" s="92" t="s">
        <v>259</v>
      </c>
      <c r="Q12" s="103"/>
    </row>
    <row r="13" spans="2:17">
      <c r="B13" s="92"/>
      <c r="C13" s="93"/>
      <c r="D13" s="92"/>
      <c r="E13" s="92"/>
      <c r="F13" s="92"/>
      <c r="G13" s="94"/>
      <c r="H13" s="94"/>
      <c r="I13" s="94"/>
      <c r="J13" s="92"/>
      <c r="K13" s="92" t="s">
        <v>245</v>
      </c>
      <c r="L13" s="92" t="s">
        <v>246</v>
      </c>
      <c r="M13" s="92" t="s">
        <v>261</v>
      </c>
      <c r="N13" s="92" t="s">
        <v>231</v>
      </c>
      <c r="O13" s="92" t="s">
        <v>232</v>
      </c>
      <c r="P13" s="92" t="s">
        <v>233</v>
      </c>
      <c r="Q13" s="103"/>
    </row>
    <row r="14" spans="2:17">
      <c r="B14" s="92"/>
      <c r="C14" s="93"/>
      <c r="D14" s="92"/>
      <c r="E14" s="92"/>
      <c r="F14" s="92"/>
      <c r="G14" s="94"/>
      <c r="H14" s="94"/>
      <c r="I14" s="94"/>
      <c r="J14" s="92"/>
      <c r="K14" s="92" t="s">
        <v>245</v>
      </c>
      <c r="L14" s="92" t="s">
        <v>246</v>
      </c>
      <c r="M14" s="92" t="s">
        <v>262</v>
      </c>
      <c r="N14" s="92" t="s">
        <v>231</v>
      </c>
      <c r="O14" s="92" t="s">
        <v>232</v>
      </c>
      <c r="P14" s="92" t="s">
        <v>233</v>
      </c>
      <c r="Q14" s="103"/>
    </row>
    <row r="15" spans="2:17">
      <c r="B15" s="92"/>
      <c r="C15" s="93"/>
      <c r="D15" s="92"/>
      <c r="E15" s="92"/>
      <c r="F15" s="92"/>
      <c r="G15" s="94"/>
      <c r="H15" s="94"/>
      <c r="I15" s="94"/>
      <c r="J15" s="92"/>
      <c r="K15" s="92" t="s">
        <v>234</v>
      </c>
      <c r="L15" s="92" t="s">
        <v>235</v>
      </c>
      <c r="M15" s="92" t="s">
        <v>263</v>
      </c>
      <c r="N15" s="92" t="s">
        <v>231</v>
      </c>
      <c r="O15" s="92" t="s">
        <v>258</v>
      </c>
      <c r="P15" s="92" t="s">
        <v>264</v>
      </c>
      <c r="Q15" s="103"/>
    </row>
    <row r="16" ht="24" spans="2:17">
      <c r="B16" s="92"/>
      <c r="C16" s="93"/>
      <c r="D16" s="92"/>
      <c r="E16" s="92"/>
      <c r="F16" s="92"/>
      <c r="G16" s="94"/>
      <c r="H16" s="94"/>
      <c r="I16" s="94"/>
      <c r="J16" s="92"/>
      <c r="K16" s="92" t="s">
        <v>228</v>
      </c>
      <c r="L16" s="92" t="s">
        <v>229</v>
      </c>
      <c r="M16" s="92" t="s">
        <v>265</v>
      </c>
      <c r="N16" s="92" t="s">
        <v>231</v>
      </c>
      <c r="O16" s="92" t="s">
        <v>232</v>
      </c>
      <c r="P16" s="92" t="s">
        <v>233</v>
      </c>
      <c r="Q16" s="103"/>
    </row>
    <row r="17" spans="2:17">
      <c r="B17" s="92"/>
      <c r="C17" s="93"/>
      <c r="D17" s="92"/>
      <c r="E17" s="92"/>
      <c r="F17" s="92"/>
      <c r="G17" s="94"/>
      <c r="H17" s="94"/>
      <c r="I17" s="94"/>
      <c r="J17" s="92"/>
      <c r="K17" s="92" t="s">
        <v>239</v>
      </c>
      <c r="L17" s="92" t="s">
        <v>240</v>
      </c>
      <c r="M17" s="92" t="s">
        <v>266</v>
      </c>
      <c r="N17" s="92" t="s">
        <v>242</v>
      </c>
      <c r="O17" s="92" t="s">
        <v>267</v>
      </c>
      <c r="P17" s="92" t="s">
        <v>268</v>
      </c>
      <c r="Q17" s="103"/>
    </row>
    <row r="18" spans="2:17">
      <c r="B18" s="92"/>
      <c r="C18" s="93" t="s">
        <v>269</v>
      </c>
      <c r="D18" s="92" t="s">
        <v>223</v>
      </c>
      <c r="E18" s="92" t="s">
        <v>270</v>
      </c>
      <c r="F18" s="92" t="s">
        <v>271</v>
      </c>
      <c r="G18" s="94" t="s">
        <v>272</v>
      </c>
      <c r="H18" s="94" t="s">
        <v>272</v>
      </c>
      <c r="I18" s="94"/>
      <c r="J18" s="92" t="s">
        <v>273</v>
      </c>
      <c r="K18" s="92" t="s">
        <v>234</v>
      </c>
      <c r="L18" s="92" t="s">
        <v>274</v>
      </c>
      <c r="M18" s="92" t="s">
        <v>275</v>
      </c>
      <c r="N18" s="92" t="s">
        <v>237</v>
      </c>
      <c r="O18" s="92" t="s">
        <v>238</v>
      </c>
      <c r="P18" s="92"/>
      <c r="Q18" s="103"/>
    </row>
    <row r="19" spans="2:17">
      <c r="B19" s="92"/>
      <c r="C19" s="93"/>
      <c r="D19" s="92"/>
      <c r="E19" s="92"/>
      <c r="F19" s="92"/>
      <c r="G19" s="94"/>
      <c r="H19" s="94"/>
      <c r="I19" s="94"/>
      <c r="J19" s="92"/>
      <c r="K19" s="92" t="s">
        <v>234</v>
      </c>
      <c r="L19" s="92" t="s">
        <v>235</v>
      </c>
      <c r="M19" s="92" t="s">
        <v>276</v>
      </c>
      <c r="N19" s="92" t="s">
        <v>250</v>
      </c>
      <c r="O19" s="92" t="s">
        <v>258</v>
      </c>
      <c r="P19" s="92" t="s">
        <v>264</v>
      </c>
      <c r="Q19" s="103"/>
    </row>
    <row r="20" ht="24" spans="2:17">
      <c r="B20" s="92"/>
      <c r="C20" s="93"/>
      <c r="D20" s="92"/>
      <c r="E20" s="92"/>
      <c r="F20" s="92"/>
      <c r="G20" s="94"/>
      <c r="H20" s="94"/>
      <c r="I20" s="94"/>
      <c r="J20" s="92"/>
      <c r="K20" s="92" t="s">
        <v>228</v>
      </c>
      <c r="L20" s="92" t="s">
        <v>229</v>
      </c>
      <c r="M20" s="92" t="s">
        <v>277</v>
      </c>
      <c r="N20" s="92" t="s">
        <v>250</v>
      </c>
      <c r="O20" s="92" t="s">
        <v>278</v>
      </c>
      <c r="P20" s="92" t="s">
        <v>233</v>
      </c>
      <c r="Q20" s="103"/>
    </row>
    <row r="21" spans="2:17">
      <c r="B21" s="92"/>
      <c r="C21" s="93"/>
      <c r="D21" s="92"/>
      <c r="E21" s="92"/>
      <c r="F21" s="92"/>
      <c r="G21" s="94"/>
      <c r="H21" s="94"/>
      <c r="I21" s="94"/>
      <c r="J21" s="92"/>
      <c r="K21" s="92" t="s">
        <v>245</v>
      </c>
      <c r="L21" s="92" t="s">
        <v>248</v>
      </c>
      <c r="M21" s="92" t="s">
        <v>279</v>
      </c>
      <c r="N21" s="92" t="s">
        <v>250</v>
      </c>
      <c r="O21" s="92" t="s">
        <v>258</v>
      </c>
      <c r="P21" s="92" t="s">
        <v>280</v>
      </c>
      <c r="Q21" s="103"/>
    </row>
    <row r="22" spans="2:17">
      <c r="B22" s="92"/>
      <c r="C22" s="93"/>
      <c r="D22" s="92"/>
      <c r="E22" s="92"/>
      <c r="F22" s="92"/>
      <c r="G22" s="94"/>
      <c r="H22" s="94"/>
      <c r="I22" s="94"/>
      <c r="J22" s="92"/>
      <c r="K22" s="92" t="s">
        <v>245</v>
      </c>
      <c r="L22" s="92" t="s">
        <v>246</v>
      </c>
      <c r="M22" s="92" t="s">
        <v>281</v>
      </c>
      <c r="N22" s="92" t="s">
        <v>250</v>
      </c>
      <c r="O22" s="92" t="s">
        <v>278</v>
      </c>
      <c r="P22" s="92" t="s">
        <v>233</v>
      </c>
      <c r="Q22" s="103"/>
    </row>
    <row r="23" spans="2:17">
      <c r="B23" s="92"/>
      <c r="C23" s="93"/>
      <c r="D23" s="92"/>
      <c r="E23" s="92"/>
      <c r="F23" s="92"/>
      <c r="G23" s="94"/>
      <c r="H23" s="94"/>
      <c r="I23" s="94"/>
      <c r="J23" s="92"/>
      <c r="K23" s="92" t="s">
        <v>239</v>
      </c>
      <c r="L23" s="92" t="s">
        <v>240</v>
      </c>
      <c r="M23" s="92" t="s">
        <v>282</v>
      </c>
      <c r="N23" s="92" t="s">
        <v>242</v>
      </c>
      <c r="O23" s="92" t="s">
        <v>283</v>
      </c>
      <c r="P23" s="92" t="s">
        <v>268</v>
      </c>
      <c r="Q23" s="103"/>
    </row>
    <row r="24" ht="24" spans="2:17">
      <c r="B24" s="92"/>
      <c r="C24" s="93" t="s">
        <v>284</v>
      </c>
      <c r="D24" s="92" t="s">
        <v>223</v>
      </c>
      <c r="E24" s="92" t="s">
        <v>270</v>
      </c>
      <c r="F24" s="92" t="s">
        <v>271</v>
      </c>
      <c r="G24" s="94" t="s">
        <v>285</v>
      </c>
      <c r="H24" s="94" t="s">
        <v>285</v>
      </c>
      <c r="I24" s="94"/>
      <c r="J24" s="92" t="s">
        <v>286</v>
      </c>
      <c r="K24" s="92" t="s">
        <v>228</v>
      </c>
      <c r="L24" s="92" t="s">
        <v>229</v>
      </c>
      <c r="M24" s="92" t="s">
        <v>277</v>
      </c>
      <c r="N24" s="92" t="s">
        <v>250</v>
      </c>
      <c r="O24" s="92" t="s">
        <v>278</v>
      </c>
      <c r="P24" s="92" t="s">
        <v>233</v>
      </c>
      <c r="Q24" s="103"/>
    </row>
    <row r="25" spans="2:17">
      <c r="B25" s="92"/>
      <c r="C25" s="93"/>
      <c r="D25" s="92"/>
      <c r="E25" s="92"/>
      <c r="F25" s="92"/>
      <c r="G25" s="94"/>
      <c r="H25" s="94"/>
      <c r="I25" s="94"/>
      <c r="J25" s="92"/>
      <c r="K25" s="92" t="s">
        <v>239</v>
      </c>
      <c r="L25" s="92" t="s">
        <v>240</v>
      </c>
      <c r="M25" s="92" t="s">
        <v>282</v>
      </c>
      <c r="N25" s="92" t="s">
        <v>242</v>
      </c>
      <c r="O25" s="92" t="s">
        <v>287</v>
      </c>
      <c r="P25" s="92" t="s">
        <v>268</v>
      </c>
      <c r="Q25" s="103"/>
    </row>
    <row r="26" spans="2:17">
      <c r="B26" s="92"/>
      <c r="C26" s="93"/>
      <c r="D26" s="92"/>
      <c r="E26" s="92"/>
      <c r="F26" s="92"/>
      <c r="G26" s="94"/>
      <c r="H26" s="94"/>
      <c r="I26" s="94"/>
      <c r="J26" s="92"/>
      <c r="K26" s="92" t="s">
        <v>234</v>
      </c>
      <c r="L26" s="92" t="s">
        <v>274</v>
      </c>
      <c r="M26" s="92" t="s">
        <v>288</v>
      </c>
      <c r="N26" s="92" t="s">
        <v>289</v>
      </c>
      <c r="O26" s="92" t="s">
        <v>290</v>
      </c>
      <c r="P26" s="92" t="s">
        <v>233</v>
      </c>
      <c r="Q26" s="103"/>
    </row>
    <row r="27" ht="24" spans="2:17">
      <c r="B27" s="92"/>
      <c r="C27" s="93"/>
      <c r="D27" s="92"/>
      <c r="E27" s="92"/>
      <c r="F27" s="92"/>
      <c r="G27" s="94"/>
      <c r="H27" s="94"/>
      <c r="I27" s="94"/>
      <c r="J27" s="92"/>
      <c r="K27" s="92" t="s">
        <v>234</v>
      </c>
      <c r="L27" s="92" t="s">
        <v>291</v>
      </c>
      <c r="M27" s="92" t="s">
        <v>292</v>
      </c>
      <c r="N27" s="92" t="s">
        <v>237</v>
      </c>
      <c r="O27" s="92" t="s">
        <v>238</v>
      </c>
      <c r="P27" s="92"/>
      <c r="Q27" s="103"/>
    </row>
    <row r="28" spans="2:17">
      <c r="B28" s="92"/>
      <c r="C28" s="93"/>
      <c r="D28" s="92"/>
      <c r="E28" s="92"/>
      <c r="F28" s="92"/>
      <c r="G28" s="94"/>
      <c r="H28" s="94"/>
      <c r="I28" s="94"/>
      <c r="J28" s="92"/>
      <c r="K28" s="92" t="s">
        <v>245</v>
      </c>
      <c r="L28" s="92" t="s">
        <v>248</v>
      </c>
      <c r="M28" s="92" t="s">
        <v>293</v>
      </c>
      <c r="N28" s="92" t="s">
        <v>250</v>
      </c>
      <c r="O28" s="92" t="s">
        <v>258</v>
      </c>
      <c r="P28" s="92" t="s">
        <v>294</v>
      </c>
      <c r="Q28" s="103"/>
    </row>
    <row r="29" ht="24" spans="2:17">
      <c r="B29" s="92"/>
      <c r="C29" s="93"/>
      <c r="D29" s="92"/>
      <c r="E29" s="92"/>
      <c r="F29" s="92"/>
      <c r="G29" s="94"/>
      <c r="H29" s="94"/>
      <c r="I29" s="94"/>
      <c r="J29" s="92"/>
      <c r="K29" s="92" t="s">
        <v>245</v>
      </c>
      <c r="L29" s="92" t="s">
        <v>246</v>
      </c>
      <c r="M29" s="92" t="s">
        <v>295</v>
      </c>
      <c r="N29" s="92" t="s">
        <v>237</v>
      </c>
      <c r="O29" s="92" t="s">
        <v>296</v>
      </c>
      <c r="P29" s="92"/>
      <c r="Q29" s="103"/>
    </row>
    <row r="30" spans="2:17">
      <c r="B30" s="92"/>
      <c r="C30" s="93" t="s">
        <v>297</v>
      </c>
      <c r="D30" s="92" t="s">
        <v>223</v>
      </c>
      <c r="E30" s="92" t="s">
        <v>270</v>
      </c>
      <c r="F30" s="92" t="s">
        <v>271</v>
      </c>
      <c r="G30" s="94" t="s">
        <v>298</v>
      </c>
      <c r="H30" s="94" t="s">
        <v>298</v>
      </c>
      <c r="I30" s="94"/>
      <c r="J30" s="92" t="s">
        <v>299</v>
      </c>
      <c r="K30" s="92" t="s">
        <v>245</v>
      </c>
      <c r="L30" s="92" t="s">
        <v>246</v>
      </c>
      <c r="M30" s="92" t="s">
        <v>300</v>
      </c>
      <c r="N30" s="92" t="s">
        <v>231</v>
      </c>
      <c r="O30" s="92" t="s">
        <v>301</v>
      </c>
      <c r="P30" s="92" t="s">
        <v>233</v>
      </c>
      <c r="Q30" s="103"/>
    </row>
    <row r="31" spans="2:17">
      <c r="B31" s="92"/>
      <c r="C31" s="93"/>
      <c r="D31" s="92"/>
      <c r="E31" s="92"/>
      <c r="F31" s="92"/>
      <c r="G31" s="94"/>
      <c r="H31" s="94"/>
      <c r="I31" s="94"/>
      <c r="J31" s="92"/>
      <c r="K31" s="92" t="s">
        <v>245</v>
      </c>
      <c r="L31" s="92" t="s">
        <v>248</v>
      </c>
      <c r="M31" s="92" t="s">
        <v>302</v>
      </c>
      <c r="N31" s="92" t="s">
        <v>250</v>
      </c>
      <c r="O31" s="92" t="s">
        <v>258</v>
      </c>
      <c r="P31" s="92" t="s">
        <v>294</v>
      </c>
      <c r="Q31" s="103"/>
    </row>
    <row r="32" spans="2:17">
      <c r="B32" s="92"/>
      <c r="C32" s="93"/>
      <c r="D32" s="92"/>
      <c r="E32" s="92"/>
      <c r="F32" s="92"/>
      <c r="G32" s="94"/>
      <c r="H32" s="94"/>
      <c r="I32" s="94"/>
      <c r="J32" s="92"/>
      <c r="K32" s="92" t="s">
        <v>234</v>
      </c>
      <c r="L32" s="92" t="s">
        <v>235</v>
      </c>
      <c r="M32" s="92" t="s">
        <v>275</v>
      </c>
      <c r="N32" s="92" t="s">
        <v>237</v>
      </c>
      <c r="O32" s="92" t="s">
        <v>238</v>
      </c>
      <c r="P32" s="92"/>
      <c r="Q32" s="103"/>
    </row>
    <row r="33" spans="2:17">
      <c r="B33" s="92"/>
      <c r="C33" s="93"/>
      <c r="D33" s="92"/>
      <c r="E33" s="92"/>
      <c r="F33" s="92"/>
      <c r="G33" s="94"/>
      <c r="H33" s="94"/>
      <c r="I33" s="94"/>
      <c r="J33" s="92"/>
      <c r="K33" s="92" t="s">
        <v>234</v>
      </c>
      <c r="L33" s="92" t="s">
        <v>303</v>
      </c>
      <c r="M33" s="92" t="s">
        <v>304</v>
      </c>
      <c r="N33" s="92" t="s">
        <v>250</v>
      </c>
      <c r="O33" s="92" t="s">
        <v>258</v>
      </c>
      <c r="P33" s="92" t="s">
        <v>305</v>
      </c>
      <c r="Q33" s="103"/>
    </row>
    <row r="34" spans="2:17">
      <c r="B34" s="92"/>
      <c r="C34" s="93"/>
      <c r="D34" s="92"/>
      <c r="E34" s="92"/>
      <c r="F34" s="92"/>
      <c r="G34" s="94"/>
      <c r="H34" s="94"/>
      <c r="I34" s="94"/>
      <c r="J34" s="92"/>
      <c r="K34" s="92" t="s">
        <v>239</v>
      </c>
      <c r="L34" s="92" t="s">
        <v>240</v>
      </c>
      <c r="M34" s="92" t="s">
        <v>306</v>
      </c>
      <c r="N34" s="92" t="s">
        <v>242</v>
      </c>
      <c r="O34" s="92" t="s">
        <v>307</v>
      </c>
      <c r="P34" s="92" t="s">
        <v>268</v>
      </c>
      <c r="Q34" s="103"/>
    </row>
    <row r="35" ht="24" spans="2:17">
      <c r="B35" s="92"/>
      <c r="C35" s="93"/>
      <c r="D35" s="92"/>
      <c r="E35" s="92"/>
      <c r="F35" s="92"/>
      <c r="G35" s="94"/>
      <c r="H35" s="94"/>
      <c r="I35" s="94"/>
      <c r="J35" s="92"/>
      <c r="K35" s="92" t="s">
        <v>228</v>
      </c>
      <c r="L35" s="92" t="s">
        <v>229</v>
      </c>
      <c r="M35" s="92" t="s">
        <v>277</v>
      </c>
      <c r="N35" s="92" t="s">
        <v>289</v>
      </c>
      <c r="O35" s="92" t="s">
        <v>301</v>
      </c>
      <c r="P35" s="92" t="s">
        <v>233</v>
      </c>
      <c r="Q35" s="103"/>
    </row>
    <row r="36" spans="2:17">
      <c r="B36" s="92"/>
      <c r="C36" s="93" t="s">
        <v>308</v>
      </c>
      <c r="D36" s="92" t="s">
        <v>223</v>
      </c>
      <c r="E36" s="92" t="s">
        <v>270</v>
      </c>
      <c r="F36" s="92" t="s">
        <v>271</v>
      </c>
      <c r="G36" s="94" t="s">
        <v>309</v>
      </c>
      <c r="H36" s="94" t="s">
        <v>309</v>
      </c>
      <c r="I36" s="94"/>
      <c r="J36" s="92" t="s">
        <v>310</v>
      </c>
      <c r="K36" s="92" t="s">
        <v>234</v>
      </c>
      <c r="L36" s="92" t="s">
        <v>274</v>
      </c>
      <c r="M36" s="92" t="s">
        <v>311</v>
      </c>
      <c r="N36" s="92" t="s">
        <v>242</v>
      </c>
      <c r="O36" s="92" t="s">
        <v>312</v>
      </c>
      <c r="P36" s="92" t="s">
        <v>233</v>
      </c>
      <c r="Q36" s="103"/>
    </row>
    <row r="37" ht="24" spans="2:17">
      <c r="B37" s="92"/>
      <c r="C37" s="93"/>
      <c r="D37" s="92"/>
      <c r="E37" s="92"/>
      <c r="F37" s="92"/>
      <c r="G37" s="94"/>
      <c r="H37" s="94"/>
      <c r="I37" s="94"/>
      <c r="J37" s="92"/>
      <c r="K37" s="92" t="s">
        <v>234</v>
      </c>
      <c r="L37" s="92" t="s">
        <v>235</v>
      </c>
      <c r="M37" s="92" t="s">
        <v>313</v>
      </c>
      <c r="N37" s="92" t="s">
        <v>237</v>
      </c>
      <c r="O37" s="92" t="s">
        <v>238</v>
      </c>
      <c r="P37" s="92"/>
      <c r="Q37" s="103"/>
    </row>
    <row r="38" spans="2:17">
      <c r="B38" s="92"/>
      <c r="C38" s="93"/>
      <c r="D38" s="92"/>
      <c r="E38" s="92"/>
      <c r="F38" s="92"/>
      <c r="G38" s="94"/>
      <c r="H38" s="94"/>
      <c r="I38" s="94"/>
      <c r="J38" s="92"/>
      <c r="K38" s="92" t="s">
        <v>239</v>
      </c>
      <c r="L38" s="92" t="s">
        <v>240</v>
      </c>
      <c r="M38" s="92" t="s">
        <v>282</v>
      </c>
      <c r="N38" s="92" t="s">
        <v>242</v>
      </c>
      <c r="O38" s="92" t="s">
        <v>307</v>
      </c>
      <c r="P38" s="92" t="s">
        <v>268</v>
      </c>
      <c r="Q38" s="103"/>
    </row>
    <row r="39" ht="24" spans="2:17">
      <c r="B39" s="92"/>
      <c r="C39" s="93"/>
      <c r="D39" s="92"/>
      <c r="E39" s="92"/>
      <c r="F39" s="92"/>
      <c r="G39" s="94"/>
      <c r="H39" s="94"/>
      <c r="I39" s="94"/>
      <c r="J39" s="92"/>
      <c r="K39" s="92" t="s">
        <v>228</v>
      </c>
      <c r="L39" s="92" t="s">
        <v>229</v>
      </c>
      <c r="M39" s="92" t="s">
        <v>314</v>
      </c>
      <c r="N39" s="92" t="s">
        <v>231</v>
      </c>
      <c r="O39" s="92" t="s">
        <v>315</v>
      </c>
      <c r="P39" s="92" t="s">
        <v>233</v>
      </c>
      <c r="Q39" s="103"/>
    </row>
    <row r="40" spans="2:17">
      <c r="B40" s="92"/>
      <c r="C40" s="93"/>
      <c r="D40" s="92"/>
      <c r="E40" s="92"/>
      <c r="F40" s="92"/>
      <c r="G40" s="94"/>
      <c r="H40" s="94"/>
      <c r="I40" s="94"/>
      <c r="J40" s="92"/>
      <c r="K40" s="92" t="s">
        <v>245</v>
      </c>
      <c r="L40" s="92" t="s">
        <v>246</v>
      </c>
      <c r="M40" s="92" t="s">
        <v>300</v>
      </c>
      <c r="N40" s="92" t="s">
        <v>231</v>
      </c>
      <c r="O40" s="92" t="s">
        <v>301</v>
      </c>
      <c r="P40" s="92" t="s">
        <v>233</v>
      </c>
      <c r="Q40" s="103"/>
    </row>
    <row r="41" spans="2:17">
      <c r="B41" s="92"/>
      <c r="C41" s="93"/>
      <c r="D41" s="92"/>
      <c r="E41" s="92"/>
      <c r="F41" s="92"/>
      <c r="G41" s="94"/>
      <c r="H41" s="94"/>
      <c r="I41" s="94"/>
      <c r="J41" s="92"/>
      <c r="K41" s="92" t="s">
        <v>245</v>
      </c>
      <c r="L41" s="92" t="s">
        <v>248</v>
      </c>
      <c r="M41" s="92" t="s">
        <v>316</v>
      </c>
      <c r="N41" s="92" t="s">
        <v>250</v>
      </c>
      <c r="O41" s="92" t="s">
        <v>317</v>
      </c>
      <c r="P41" s="92" t="s">
        <v>252</v>
      </c>
      <c r="Q41" s="103"/>
    </row>
    <row r="42" spans="2:17">
      <c r="B42" s="92"/>
      <c r="C42" s="93" t="s">
        <v>318</v>
      </c>
      <c r="D42" s="92" t="s">
        <v>223</v>
      </c>
      <c r="E42" s="92" t="s">
        <v>319</v>
      </c>
      <c r="F42" s="92" t="s">
        <v>320</v>
      </c>
      <c r="G42" s="94" t="s">
        <v>321</v>
      </c>
      <c r="H42" s="94" t="s">
        <v>321</v>
      </c>
      <c r="I42" s="94"/>
      <c r="J42" s="92" t="s">
        <v>322</v>
      </c>
      <c r="K42" s="92" t="s">
        <v>234</v>
      </c>
      <c r="L42" s="92" t="s">
        <v>235</v>
      </c>
      <c r="M42" s="92" t="s">
        <v>323</v>
      </c>
      <c r="N42" s="92" t="s">
        <v>231</v>
      </c>
      <c r="O42" s="92" t="s">
        <v>324</v>
      </c>
      <c r="P42" s="92" t="s">
        <v>252</v>
      </c>
      <c r="Q42" s="103"/>
    </row>
    <row r="43" spans="2:17">
      <c r="B43" s="92"/>
      <c r="C43" s="93"/>
      <c r="D43" s="92"/>
      <c r="E43" s="92"/>
      <c r="F43" s="92"/>
      <c r="G43" s="94"/>
      <c r="H43" s="94"/>
      <c r="I43" s="94"/>
      <c r="J43" s="92"/>
      <c r="K43" s="92" t="s">
        <v>234</v>
      </c>
      <c r="L43" s="92" t="s">
        <v>303</v>
      </c>
      <c r="M43" s="92" t="s">
        <v>325</v>
      </c>
      <c r="N43" s="92" t="s">
        <v>231</v>
      </c>
      <c r="O43" s="92" t="s">
        <v>324</v>
      </c>
      <c r="P43" s="92" t="s">
        <v>264</v>
      </c>
      <c r="Q43" s="103"/>
    </row>
    <row r="44" spans="2:17">
      <c r="B44" s="92"/>
      <c r="C44" s="93"/>
      <c r="D44" s="92"/>
      <c r="E44" s="92"/>
      <c r="F44" s="92"/>
      <c r="G44" s="94"/>
      <c r="H44" s="94"/>
      <c r="I44" s="94"/>
      <c r="J44" s="92"/>
      <c r="K44" s="92" t="s">
        <v>234</v>
      </c>
      <c r="L44" s="92" t="s">
        <v>274</v>
      </c>
      <c r="M44" s="92" t="s">
        <v>326</v>
      </c>
      <c r="N44" s="92" t="s">
        <v>231</v>
      </c>
      <c r="O44" s="92" t="s">
        <v>327</v>
      </c>
      <c r="P44" s="92" t="s">
        <v>264</v>
      </c>
      <c r="Q44" s="103"/>
    </row>
    <row r="45" spans="2:17">
      <c r="B45" s="92"/>
      <c r="C45" s="93"/>
      <c r="D45" s="92"/>
      <c r="E45" s="92"/>
      <c r="F45" s="92"/>
      <c r="G45" s="94"/>
      <c r="H45" s="94"/>
      <c r="I45" s="94"/>
      <c r="J45" s="92"/>
      <c r="K45" s="92" t="s">
        <v>245</v>
      </c>
      <c r="L45" s="92" t="s">
        <v>246</v>
      </c>
      <c r="M45" s="92" t="s">
        <v>328</v>
      </c>
      <c r="N45" s="92" t="s">
        <v>242</v>
      </c>
      <c r="O45" s="92" t="s">
        <v>329</v>
      </c>
      <c r="P45" s="92" t="s">
        <v>264</v>
      </c>
      <c r="Q45" s="103"/>
    </row>
    <row r="46" spans="2:17">
      <c r="B46" s="92"/>
      <c r="C46" s="93"/>
      <c r="D46" s="92"/>
      <c r="E46" s="92"/>
      <c r="F46" s="92"/>
      <c r="G46" s="94"/>
      <c r="H46" s="94"/>
      <c r="I46" s="94"/>
      <c r="J46" s="92"/>
      <c r="K46" s="92" t="s">
        <v>245</v>
      </c>
      <c r="L46" s="92" t="s">
        <v>246</v>
      </c>
      <c r="M46" s="92" t="s">
        <v>330</v>
      </c>
      <c r="N46" s="92" t="s">
        <v>242</v>
      </c>
      <c r="O46" s="92" t="s">
        <v>329</v>
      </c>
      <c r="P46" s="92" t="s">
        <v>264</v>
      </c>
      <c r="Q46" s="103"/>
    </row>
    <row r="47" spans="2:17">
      <c r="B47" s="92"/>
      <c r="C47" s="93"/>
      <c r="D47" s="92"/>
      <c r="E47" s="92"/>
      <c r="F47" s="92"/>
      <c r="G47" s="94"/>
      <c r="H47" s="94"/>
      <c r="I47" s="94"/>
      <c r="J47" s="92"/>
      <c r="K47" s="92" t="s">
        <v>245</v>
      </c>
      <c r="L47" s="92" t="s">
        <v>248</v>
      </c>
      <c r="M47" s="92" t="s">
        <v>331</v>
      </c>
      <c r="N47" s="92" t="s">
        <v>231</v>
      </c>
      <c r="O47" s="92" t="s">
        <v>324</v>
      </c>
      <c r="P47" s="92" t="s">
        <v>332</v>
      </c>
      <c r="Q47" s="103"/>
    </row>
    <row r="48" spans="2:17">
      <c r="B48" s="92"/>
      <c r="C48" s="93"/>
      <c r="D48" s="92"/>
      <c r="E48" s="92"/>
      <c r="F48" s="92"/>
      <c r="G48" s="94"/>
      <c r="H48" s="94"/>
      <c r="I48" s="94"/>
      <c r="J48" s="92"/>
      <c r="K48" s="92" t="s">
        <v>245</v>
      </c>
      <c r="L48" s="92" t="s">
        <v>248</v>
      </c>
      <c r="M48" s="92" t="s">
        <v>333</v>
      </c>
      <c r="N48" s="92" t="s">
        <v>231</v>
      </c>
      <c r="O48" s="92" t="s">
        <v>258</v>
      </c>
      <c r="P48" s="92" t="s">
        <v>264</v>
      </c>
      <c r="Q48" s="103"/>
    </row>
    <row r="49" spans="2:17">
      <c r="B49" s="92"/>
      <c r="C49" s="93"/>
      <c r="D49" s="92"/>
      <c r="E49" s="92"/>
      <c r="F49" s="92"/>
      <c r="G49" s="94"/>
      <c r="H49" s="94"/>
      <c r="I49" s="94"/>
      <c r="J49" s="92"/>
      <c r="K49" s="92" t="s">
        <v>245</v>
      </c>
      <c r="L49" s="92" t="s">
        <v>248</v>
      </c>
      <c r="M49" s="92" t="s">
        <v>334</v>
      </c>
      <c r="N49" s="92" t="s">
        <v>231</v>
      </c>
      <c r="O49" s="92" t="s">
        <v>258</v>
      </c>
      <c r="P49" s="92" t="s">
        <v>335</v>
      </c>
      <c r="Q49" s="103"/>
    </row>
    <row r="50" spans="2:17">
      <c r="B50" s="92"/>
      <c r="C50" s="93"/>
      <c r="D50" s="92"/>
      <c r="E50" s="92"/>
      <c r="F50" s="92"/>
      <c r="G50" s="94"/>
      <c r="H50" s="94"/>
      <c r="I50" s="94"/>
      <c r="J50" s="92"/>
      <c r="K50" s="92" t="s">
        <v>245</v>
      </c>
      <c r="L50" s="92" t="s">
        <v>336</v>
      </c>
      <c r="M50" s="92" t="s">
        <v>337</v>
      </c>
      <c r="N50" s="92" t="s">
        <v>242</v>
      </c>
      <c r="O50" s="92" t="s">
        <v>338</v>
      </c>
      <c r="P50" s="92" t="s">
        <v>339</v>
      </c>
      <c r="Q50" s="103"/>
    </row>
    <row r="51" spans="2:17">
      <c r="B51" s="92"/>
      <c r="C51" s="93"/>
      <c r="D51" s="92"/>
      <c r="E51" s="92"/>
      <c r="F51" s="92"/>
      <c r="G51" s="94"/>
      <c r="H51" s="94"/>
      <c r="I51" s="94"/>
      <c r="J51" s="92"/>
      <c r="K51" s="92" t="s">
        <v>245</v>
      </c>
      <c r="L51" s="92" t="s">
        <v>336</v>
      </c>
      <c r="M51" s="92" t="s">
        <v>340</v>
      </c>
      <c r="N51" s="92" t="s">
        <v>242</v>
      </c>
      <c r="O51" s="92" t="s">
        <v>338</v>
      </c>
      <c r="P51" s="92" t="s">
        <v>339</v>
      </c>
      <c r="Q51" s="103"/>
    </row>
    <row r="52" spans="2:17">
      <c r="B52" s="92"/>
      <c r="C52" s="93"/>
      <c r="D52" s="92"/>
      <c r="E52" s="92"/>
      <c r="F52" s="92"/>
      <c r="G52" s="94"/>
      <c r="H52" s="94"/>
      <c r="I52" s="94"/>
      <c r="J52" s="92"/>
      <c r="K52" s="92" t="s">
        <v>239</v>
      </c>
      <c r="L52" s="92" t="s">
        <v>240</v>
      </c>
      <c r="M52" s="92" t="s">
        <v>341</v>
      </c>
      <c r="N52" s="92" t="s">
        <v>242</v>
      </c>
      <c r="O52" s="92" t="s">
        <v>342</v>
      </c>
      <c r="P52" s="92" t="s">
        <v>268</v>
      </c>
      <c r="Q52" s="103"/>
    </row>
    <row r="53" ht="24" spans="2:17">
      <c r="B53" s="92"/>
      <c r="C53" s="93"/>
      <c r="D53" s="92"/>
      <c r="E53" s="92"/>
      <c r="F53" s="92"/>
      <c r="G53" s="94"/>
      <c r="H53" s="94"/>
      <c r="I53" s="94"/>
      <c r="J53" s="92"/>
      <c r="K53" s="92" t="s">
        <v>228</v>
      </c>
      <c r="L53" s="92" t="s">
        <v>229</v>
      </c>
      <c r="M53" s="92" t="s">
        <v>343</v>
      </c>
      <c r="N53" s="92" t="s">
        <v>231</v>
      </c>
      <c r="O53" s="92" t="s">
        <v>301</v>
      </c>
      <c r="P53" s="92" t="s">
        <v>233</v>
      </c>
      <c r="Q53" s="103"/>
    </row>
    <row r="54" ht="24" spans="2:17">
      <c r="B54" s="92"/>
      <c r="C54" s="93" t="s">
        <v>344</v>
      </c>
      <c r="D54" s="92" t="s">
        <v>223</v>
      </c>
      <c r="E54" s="92" t="s">
        <v>345</v>
      </c>
      <c r="F54" s="92" t="s">
        <v>346</v>
      </c>
      <c r="G54" s="94" t="s">
        <v>347</v>
      </c>
      <c r="H54" s="94" t="s">
        <v>347</v>
      </c>
      <c r="I54" s="94"/>
      <c r="J54" s="92" t="s">
        <v>348</v>
      </c>
      <c r="K54" s="92" t="s">
        <v>245</v>
      </c>
      <c r="L54" s="92" t="s">
        <v>248</v>
      </c>
      <c r="M54" s="92" t="s">
        <v>349</v>
      </c>
      <c r="N54" s="92" t="s">
        <v>231</v>
      </c>
      <c r="O54" s="92" t="s">
        <v>350</v>
      </c>
      <c r="P54" s="92" t="s">
        <v>351</v>
      </c>
      <c r="Q54" s="103"/>
    </row>
    <row r="55" spans="2:17">
      <c r="B55" s="92"/>
      <c r="C55" s="93"/>
      <c r="D55" s="92"/>
      <c r="E55" s="92"/>
      <c r="F55" s="92"/>
      <c r="G55" s="94"/>
      <c r="H55" s="94"/>
      <c r="I55" s="94"/>
      <c r="J55" s="92"/>
      <c r="K55" s="92" t="s">
        <v>245</v>
      </c>
      <c r="L55" s="92" t="s">
        <v>248</v>
      </c>
      <c r="M55" s="92" t="s">
        <v>352</v>
      </c>
      <c r="N55" s="92" t="s">
        <v>231</v>
      </c>
      <c r="O55" s="92" t="s">
        <v>353</v>
      </c>
      <c r="P55" s="92" t="s">
        <v>351</v>
      </c>
      <c r="Q55" s="103"/>
    </row>
    <row r="56" ht="24" spans="2:17">
      <c r="B56" s="92"/>
      <c r="C56" s="93"/>
      <c r="D56" s="92"/>
      <c r="E56" s="92"/>
      <c r="F56" s="92"/>
      <c r="G56" s="94"/>
      <c r="H56" s="94"/>
      <c r="I56" s="94"/>
      <c r="J56" s="92"/>
      <c r="K56" s="92" t="s">
        <v>245</v>
      </c>
      <c r="L56" s="92" t="s">
        <v>248</v>
      </c>
      <c r="M56" s="92" t="s">
        <v>354</v>
      </c>
      <c r="N56" s="92" t="s">
        <v>231</v>
      </c>
      <c r="O56" s="92" t="s">
        <v>355</v>
      </c>
      <c r="P56" s="92" t="s">
        <v>351</v>
      </c>
      <c r="Q56" s="103"/>
    </row>
    <row r="57" ht="24" spans="2:17">
      <c r="B57" s="92"/>
      <c r="C57" s="93"/>
      <c r="D57" s="92"/>
      <c r="E57" s="92"/>
      <c r="F57" s="92"/>
      <c r="G57" s="94"/>
      <c r="H57" s="94"/>
      <c r="I57" s="94"/>
      <c r="J57" s="92"/>
      <c r="K57" s="92" t="s">
        <v>245</v>
      </c>
      <c r="L57" s="92" t="s">
        <v>248</v>
      </c>
      <c r="M57" s="92" t="s">
        <v>356</v>
      </c>
      <c r="N57" s="92" t="s">
        <v>231</v>
      </c>
      <c r="O57" s="92" t="s">
        <v>357</v>
      </c>
      <c r="P57" s="92" t="s">
        <v>351</v>
      </c>
      <c r="Q57" s="103"/>
    </row>
    <row r="58" ht="24" spans="2:17">
      <c r="B58" s="92"/>
      <c r="C58" s="93"/>
      <c r="D58" s="92"/>
      <c r="E58" s="92"/>
      <c r="F58" s="92"/>
      <c r="G58" s="94"/>
      <c r="H58" s="94"/>
      <c r="I58" s="94"/>
      <c r="J58" s="92"/>
      <c r="K58" s="92" t="s">
        <v>234</v>
      </c>
      <c r="L58" s="92" t="s">
        <v>235</v>
      </c>
      <c r="M58" s="92" t="s">
        <v>358</v>
      </c>
      <c r="N58" s="92" t="s">
        <v>237</v>
      </c>
      <c r="O58" s="92" t="s">
        <v>359</v>
      </c>
      <c r="P58" s="92" t="s">
        <v>360</v>
      </c>
      <c r="Q58" s="103"/>
    </row>
    <row r="59" spans="2:17">
      <c r="B59" s="92"/>
      <c r="C59" s="93" t="s">
        <v>361</v>
      </c>
      <c r="D59" s="92" t="s">
        <v>223</v>
      </c>
      <c r="E59" s="92" t="s">
        <v>362</v>
      </c>
      <c r="F59" s="92" t="s">
        <v>363</v>
      </c>
      <c r="G59" s="94" t="s">
        <v>364</v>
      </c>
      <c r="H59" s="94" t="s">
        <v>364</v>
      </c>
      <c r="I59" s="94"/>
      <c r="J59" s="92" t="s">
        <v>365</v>
      </c>
      <c r="K59" s="92" t="s">
        <v>245</v>
      </c>
      <c r="L59" s="92" t="s">
        <v>246</v>
      </c>
      <c r="M59" s="92" t="s">
        <v>366</v>
      </c>
      <c r="N59" s="92" t="s">
        <v>231</v>
      </c>
      <c r="O59" s="92" t="s">
        <v>232</v>
      </c>
      <c r="P59" s="92" t="s">
        <v>233</v>
      </c>
      <c r="Q59" s="103"/>
    </row>
    <row r="60" spans="2:17">
      <c r="B60" s="92"/>
      <c r="C60" s="93"/>
      <c r="D60" s="92"/>
      <c r="E60" s="92"/>
      <c r="F60" s="92"/>
      <c r="G60" s="94"/>
      <c r="H60" s="94"/>
      <c r="I60" s="94"/>
      <c r="J60" s="92"/>
      <c r="K60" s="92" t="s">
        <v>245</v>
      </c>
      <c r="L60" s="92" t="s">
        <v>246</v>
      </c>
      <c r="M60" s="92" t="s">
        <v>367</v>
      </c>
      <c r="N60" s="92" t="s">
        <v>231</v>
      </c>
      <c r="O60" s="92" t="s">
        <v>315</v>
      </c>
      <c r="P60" s="92" t="s">
        <v>233</v>
      </c>
      <c r="Q60" s="103"/>
    </row>
    <row r="61" ht="24" spans="2:17">
      <c r="B61" s="92"/>
      <c r="C61" s="93"/>
      <c r="D61" s="92"/>
      <c r="E61" s="92"/>
      <c r="F61" s="92"/>
      <c r="G61" s="94"/>
      <c r="H61" s="94"/>
      <c r="I61" s="94"/>
      <c r="J61" s="92"/>
      <c r="K61" s="92" t="s">
        <v>245</v>
      </c>
      <c r="L61" s="92" t="s">
        <v>246</v>
      </c>
      <c r="M61" s="92" t="s">
        <v>368</v>
      </c>
      <c r="N61" s="92" t="s">
        <v>237</v>
      </c>
      <c r="O61" s="92" t="s">
        <v>369</v>
      </c>
      <c r="P61" s="92"/>
      <c r="Q61" s="103"/>
    </row>
    <row r="62" spans="2:17">
      <c r="B62" s="92"/>
      <c r="C62" s="93"/>
      <c r="D62" s="92"/>
      <c r="E62" s="92"/>
      <c r="F62" s="92"/>
      <c r="G62" s="94"/>
      <c r="H62" s="94"/>
      <c r="I62" s="94"/>
      <c r="J62" s="92"/>
      <c r="K62" s="92" t="s">
        <v>245</v>
      </c>
      <c r="L62" s="92" t="s">
        <v>248</v>
      </c>
      <c r="M62" s="92" t="s">
        <v>370</v>
      </c>
      <c r="N62" s="92" t="s">
        <v>231</v>
      </c>
      <c r="O62" s="92" t="s">
        <v>371</v>
      </c>
      <c r="P62" s="92" t="s">
        <v>252</v>
      </c>
      <c r="Q62" s="103"/>
    </row>
    <row r="63" spans="2:17">
      <c r="B63" s="92"/>
      <c r="C63" s="93"/>
      <c r="D63" s="92"/>
      <c r="E63" s="92"/>
      <c r="F63" s="92"/>
      <c r="G63" s="94"/>
      <c r="H63" s="94"/>
      <c r="I63" s="94"/>
      <c r="J63" s="92"/>
      <c r="K63" s="92" t="s">
        <v>245</v>
      </c>
      <c r="L63" s="92" t="s">
        <v>248</v>
      </c>
      <c r="M63" s="92" t="s">
        <v>372</v>
      </c>
      <c r="N63" s="92" t="s">
        <v>231</v>
      </c>
      <c r="O63" s="92" t="s">
        <v>373</v>
      </c>
      <c r="P63" s="92" t="s">
        <v>264</v>
      </c>
      <c r="Q63" s="103"/>
    </row>
    <row r="64" spans="2:17">
      <c r="B64" s="92"/>
      <c r="C64" s="93"/>
      <c r="D64" s="92"/>
      <c r="E64" s="92"/>
      <c r="F64" s="92"/>
      <c r="G64" s="94"/>
      <c r="H64" s="94"/>
      <c r="I64" s="94"/>
      <c r="J64" s="92"/>
      <c r="K64" s="92" t="s">
        <v>245</v>
      </c>
      <c r="L64" s="92" t="s">
        <v>336</v>
      </c>
      <c r="M64" s="92" t="s">
        <v>374</v>
      </c>
      <c r="N64" s="92" t="s">
        <v>237</v>
      </c>
      <c r="O64" s="92" t="s">
        <v>375</v>
      </c>
      <c r="P64" s="92"/>
      <c r="Q64" s="103"/>
    </row>
    <row r="65" spans="2:17">
      <c r="B65" s="92"/>
      <c r="C65" s="93"/>
      <c r="D65" s="92"/>
      <c r="E65" s="92"/>
      <c r="F65" s="92"/>
      <c r="G65" s="94"/>
      <c r="H65" s="94"/>
      <c r="I65" s="94"/>
      <c r="J65" s="92"/>
      <c r="K65" s="92" t="s">
        <v>239</v>
      </c>
      <c r="L65" s="92" t="s">
        <v>240</v>
      </c>
      <c r="M65" s="92" t="s">
        <v>376</v>
      </c>
      <c r="N65" s="92" t="s">
        <v>242</v>
      </c>
      <c r="O65" s="92" t="s">
        <v>327</v>
      </c>
      <c r="P65" s="92" t="s">
        <v>233</v>
      </c>
      <c r="Q65" s="103"/>
    </row>
    <row r="66" spans="2:17">
      <c r="B66" s="92"/>
      <c r="C66" s="93"/>
      <c r="D66" s="92"/>
      <c r="E66" s="92"/>
      <c r="F66" s="92"/>
      <c r="G66" s="94"/>
      <c r="H66" s="94"/>
      <c r="I66" s="94"/>
      <c r="J66" s="92"/>
      <c r="K66" s="92" t="s">
        <v>234</v>
      </c>
      <c r="L66" s="92" t="s">
        <v>274</v>
      </c>
      <c r="M66" s="92" t="s">
        <v>377</v>
      </c>
      <c r="N66" s="92" t="s">
        <v>237</v>
      </c>
      <c r="O66" s="92" t="s">
        <v>378</v>
      </c>
      <c r="P66" s="92"/>
      <c r="Q66" s="103"/>
    </row>
    <row r="67" spans="2:17">
      <c r="B67" s="92"/>
      <c r="C67" s="93"/>
      <c r="D67" s="92"/>
      <c r="E67" s="92"/>
      <c r="F67" s="92"/>
      <c r="G67" s="94"/>
      <c r="H67" s="94"/>
      <c r="I67" s="94"/>
      <c r="J67" s="92"/>
      <c r="K67" s="92" t="s">
        <v>234</v>
      </c>
      <c r="L67" s="92" t="s">
        <v>235</v>
      </c>
      <c r="M67" s="92" t="s">
        <v>379</v>
      </c>
      <c r="N67" s="92" t="s">
        <v>237</v>
      </c>
      <c r="O67" s="92" t="s">
        <v>380</v>
      </c>
      <c r="P67" s="92"/>
      <c r="Q67" s="103"/>
    </row>
    <row r="68" ht="24" spans="2:17">
      <c r="B68" s="92"/>
      <c r="C68" s="93"/>
      <c r="D68" s="92"/>
      <c r="E68" s="92"/>
      <c r="F68" s="92"/>
      <c r="G68" s="94"/>
      <c r="H68" s="94"/>
      <c r="I68" s="94"/>
      <c r="J68" s="92"/>
      <c r="K68" s="92" t="s">
        <v>228</v>
      </c>
      <c r="L68" s="92" t="s">
        <v>229</v>
      </c>
      <c r="M68" s="92" t="s">
        <v>381</v>
      </c>
      <c r="N68" s="92" t="s">
        <v>231</v>
      </c>
      <c r="O68" s="92" t="s">
        <v>301</v>
      </c>
      <c r="P68" s="92" t="s">
        <v>233</v>
      </c>
      <c r="Q68" s="103"/>
    </row>
    <row r="69" ht="36" spans="2:17">
      <c r="B69" s="92"/>
      <c r="C69" s="93" t="s">
        <v>382</v>
      </c>
      <c r="D69" s="92" t="s">
        <v>223</v>
      </c>
      <c r="E69" s="92" t="s">
        <v>383</v>
      </c>
      <c r="F69" s="92" t="s">
        <v>384</v>
      </c>
      <c r="G69" s="94" t="s">
        <v>385</v>
      </c>
      <c r="H69" s="94" t="s">
        <v>385</v>
      </c>
      <c r="I69" s="94"/>
      <c r="J69" s="92" t="s">
        <v>386</v>
      </c>
      <c r="K69" s="92" t="s">
        <v>234</v>
      </c>
      <c r="L69" s="92" t="s">
        <v>274</v>
      </c>
      <c r="M69" s="92" t="s">
        <v>387</v>
      </c>
      <c r="N69" s="92" t="s">
        <v>242</v>
      </c>
      <c r="O69" s="92" t="s">
        <v>353</v>
      </c>
      <c r="P69" s="92" t="s">
        <v>264</v>
      </c>
      <c r="Q69" s="103"/>
    </row>
    <row r="70" spans="2:17">
      <c r="B70" s="92"/>
      <c r="C70" s="93"/>
      <c r="D70" s="92"/>
      <c r="E70" s="92"/>
      <c r="F70" s="92"/>
      <c r="G70" s="94"/>
      <c r="H70" s="94"/>
      <c r="I70" s="94"/>
      <c r="J70" s="92"/>
      <c r="K70" s="92" t="s">
        <v>239</v>
      </c>
      <c r="L70" s="92" t="s">
        <v>240</v>
      </c>
      <c r="M70" s="92" t="s">
        <v>388</v>
      </c>
      <c r="N70" s="92" t="s">
        <v>242</v>
      </c>
      <c r="O70" s="92" t="s">
        <v>290</v>
      </c>
      <c r="P70" s="92" t="s">
        <v>389</v>
      </c>
      <c r="Q70" s="103"/>
    </row>
    <row r="71" spans="2:17">
      <c r="B71" s="92"/>
      <c r="C71" s="93"/>
      <c r="D71" s="92"/>
      <c r="E71" s="92"/>
      <c r="F71" s="92"/>
      <c r="G71" s="94"/>
      <c r="H71" s="94"/>
      <c r="I71" s="94"/>
      <c r="J71" s="92"/>
      <c r="K71" s="92" t="s">
        <v>245</v>
      </c>
      <c r="L71" s="92" t="s">
        <v>248</v>
      </c>
      <c r="M71" s="92" t="s">
        <v>390</v>
      </c>
      <c r="N71" s="92" t="s">
        <v>231</v>
      </c>
      <c r="O71" s="92" t="s">
        <v>353</v>
      </c>
      <c r="P71" s="92" t="s">
        <v>391</v>
      </c>
      <c r="Q71" s="103"/>
    </row>
    <row r="72" ht="24" spans="2:17">
      <c r="B72" s="92"/>
      <c r="C72" s="93"/>
      <c r="D72" s="92"/>
      <c r="E72" s="92"/>
      <c r="F72" s="92"/>
      <c r="G72" s="94"/>
      <c r="H72" s="94"/>
      <c r="I72" s="94"/>
      <c r="J72" s="92"/>
      <c r="K72" s="92" t="s">
        <v>228</v>
      </c>
      <c r="L72" s="92" t="s">
        <v>229</v>
      </c>
      <c r="M72" s="92" t="s">
        <v>392</v>
      </c>
      <c r="N72" s="92" t="s">
        <v>289</v>
      </c>
      <c r="O72" s="92" t="s">
        <v>353</v>
      </c>
      <c r="P72" s="92" t="s">
        <v>332</v>
      </c>
      <c r="Q72" s="103"/>
    </row>
    <row r="73" ht="48" spans="2:17">
      <c r="B73" s="92"/>
      <c r="C73" s="93" t="s">
        <v>393</v>
      </c>
      <c r="D73" s="92" t="s">
        <v>223</v>
      </c>
      <c r="E73" s="92" t="s">
        <v>254</v>
      </c>
      <c r="F73" s="92" t="s">
        <v>394</v>
      </c>
      <c r="G73" s="94" t="s">
        <v>395</v>
      </c>
      <c r="H73" s="94" t="s">
        <v>395</v>
      </c>
      <c r="I73" s="94"/>
      <c r="J73" s="92" t="s">
        <v>396</v>
      </c>
      <c r="K73" s="92" t="s">
        <v>234</v>
      </c>
      <c r="L73" s="92" t="s">
        <v>303</v>
      </c>
      <c r="M73" s="92" t="s">
        <v>397</v>
      </c>
      <c r="N73" s="92" t="s">
        <v>237</v>
      </c>
      <c r="O73" s="92" t="s">
        <v>398</v>
      </c>
      <c r="P73" s="92"/>
      <c r="Q73" s="103"/>
    </row>
    <row r="74" ht="24" spans="2:17">
      <c r="B74" s="92"/>
      <c r="C74" s="93"/>
      <c r="D74" s="92"/>
      <c r="E74" s="92"/>
      <c r="F74" s="92"/>
      <c r="G74" s="94"/>
      <c r="H74" s="94"/>
      <c r="I74" s="94"/>
      <c r="J74" s="92"/>
      <c r="K74" s="92" t="s">
        <v>234</v>
      </c>
      <c r="L74" s="92" t="s">
        <v>235</v>
      </c>
      <c r="M74" s="92" t="s">
        <v>276</v>
      </c>
      <c r="N74" s="92" t="s">
        <v>237</v>
      </c>
      <c r="O74" s="92" t="s">
        <v>399</v>
      </c>
      <c r="P74" s="92"/>
      <c r="Q74" s="103"/>
    </row>
    <row r="75" spans="2:17">
      <c r="B75" s="92"/>
      <c r="C75" s="93"/>
      <c r="D75" s="92"/>
      <c r="E75" s="92"/>
      <c r="F75" s="92"/>
      <c r="G75" s="94"/>
      <c r="H75" s="94"/>
      <c r="I75" s="94"/>
      <c r="J75" s="92"/>
      <c r="K75" s="92" t="s">
        <v>245</v>
      </c>
      <c r="L75" s="92" t="s">
        <v>248</v>
      </c>
      <c r="M75" s="92" t="s">
        <v>400</v>
      </c>
      <c r="N75" s="92" t="s">
        <v>250</v>
      </c>
      <c r="O75" s="92" t="s">
        <v>258</v>
      </c>
      <c r="P75" s="92" t="s">
        <v>335</v>
      </c>
      <c r="Q75" s="103"/>
    </row>
    <row r="76" spans="2:17">
      <c r="B76" s="92"/>
      <c r="C76" s="93"/>
      <c r="D76" s="92"/>
      <c r="E76" s="92"/>
      <c r="F76" s="92"/>
      <c r="G76" s="94"/>
      <c r="H76" s="94"/>
      <c r="I76" s="94"/>
      <c r="J76" s="92"/>
      <c r="K76" s="92" t="s">
        <v>245</v>
      </c>
      <c r="L76" s="92" t="s">
        <v>248</v>
      </c>
      <c r="M76" s="92" t="s">
        <v>401</v>
      </c>
      <c r="N76" s="92" t="s">
        <v>250</v>
      </c>
      <c r="O76" s="92" t="s">
        <v>258</v>
      </c>
      <c r="P76" s="92" t="s">
        <v>335</v>
      </c>
      <c r="Q76" s="103"/>
    </row>
    <row r="77" spans="2:17">
      <c r="B77" s="92"/>
      <c r="C77" s="93"/>
      <c r="D77" s="92"/>
      <c r="E77" s="92"/>
      <c r="F77" s="92"/>
      <c r="G77" s="94"/>
      <c r="H77" s="94"/>
      <c r="I77" s="94"/>
      <c r="J77" s="92"/>
      <c r="K77" s="92" t="s">
        <v>245</v>
      </c>
      <c r="L77" s="92" t="s">
        <v>336</v>
      </c>
      <c r="M77" s="92" t="s">
        <v>402</v>
      </c>
      <c r="N77" s="92" t="s">
        <v>231</v>
      </c>
      <c r="O77" s="92" t="s">
        <v>232</v>
      </c>
      <c r="P77" s="92" t="s">
        <v>233</v>
      </c>
      <c r="Q77" s="103"/>
    </row>
    <row r="78" spans="2:17">
      <c r="B78" s="92"/>
      <c r="C78" s="93"/>
      <c r="D78" s="92"/>
      <c r="E78" s="92"/>
      <c r="F78" s="92"/>
      <c r="G78" s="94"/>
      <c r="H78" s="94"/>
      <c r="I78" s="94"/>
      <c r="J78" s="92"/>
      <c r="K78" s="92" t="s">
        <v>245</v>
      </c>
      <c r="L78" s="92" t="s">
        <v>246</v>
      </c>
      <c r="M78" s="92" t="s">
        <v>403</v>
      </c>
      <c r="N78" s="92" t="s">
        <v>250</v>
      </c>
      <c r="O78" s="92" t="s">
        <v>278</v>
      </c>
      <c r="P78" s="92" t="s">
        <v>233</v>
      </c>
      <c r="Q78" s="103"/>
    </row>
    <row r="79" spans="2:17">
      <c r="B79" s="92"/>
      <c r="C79" s="93"/>
      <c r="D79" s="92"/>
      <c r="E79" s="92"/>
      <c r="F79" s="92"/>
      <c r="G79" s="94"/>
      <c r="H79" s="94"/>
      <c r="I79" s="94"/>
      <c r="J79" s="92"/>
      <c r="K79" s="92" t="s">
        <v>239</v>
      </c>
      <c r="L79" s="92" t="s">
        <v>240</v>
      </c>
      <c r="M79" s="92" t="s">
        <v>341</v>
      </c>
      <c r="N79" s="92" t="s">
        <v>242</v>
      </c>
      <c r="O79" s="92" t="s">
        <v>404</v>
      </c>
      <c r="P79" s="92" t="s">
        <v>268</v>
      </c>
      <c r="Q79" s="103"/>
    </row>
    <row r="80" ht="24" spans="2:17">
      <c r="B80" s="92"/>
      <c r="C80" s="93"/>
      <c r="D80" s="92"/>
      <c r="E80" s="92"/>
      <c r="F80" s="92"/>
      <c r="G80" s="94"/>
      <c r="H80" s="94"/>
      <c r="I80" s="94"/>
      <c r="J80" s="92"/>
      <c r="K80" s="92" t="s">
        <v>228</v>
      </c>
      <c r="L80" s="92" t="s">
        <v>229</v>
      </c>
      <c r="M80" s="92" t="s">
        <v>265</v>
      </c>
      <c r="N80" s="92" t="s">
        <v>231</v>
      </c>
      <c r="O80" s="92" t="s">
        <v>232</v>
      </c>
      <c r="P80" s="92" t="s">
        <v>233</v>
      </c>
      <c r="Q80" s="103"/>
    </row>
    <row r="81" ht="24" spans="2:17">
      <c r="B81" s="92"/>
      <c r="C81" s="93" t="s">
        <v>405</v>
      </c>
      <c r="D81" s="92" t="s">
        <v>223</v>
      </c>
      <c r="E81" s="92" t="s">
        <v>254</v>
      </c>
      <c r="F81" s="92" t="s">
        <v>394</v>
      </c>
      <c r="G81" s="94" t="s">
        <v>385</v>
      </c>
      <c r="H81" s="94" t="s">
        <v>385</v>
      </c>
      <c r="I81" s="94"/>
      <c r="J81" s="92" t="s">
        <v>406</v>
      </c>
      <c r="K81" s="92" t="s">
        <v>228</v>
      </c>
      <c r="L81" s="92" t="s">
        <v>229</v>
      </c>
      <c r="M81" s="92" t="s">
        <v>265</v>
      </c>
      <c r="N81" s="92" t="s">
        <v>250</v>
      </c>
      <c r="O81" s="92" t="s">
        <v>278</v>
      </c>
      <c r="P81" s="92" t="s">
        <v>233</v>
      </c>
      <c r="Q81" s="103"/>
    </row>
    <row r="82" spans="2:17">
      <c r="B82" s="92"/>
      <c r="C82" s="93"/>
      <c r="D82" s="92"/>
      <c r="E82" s="92"/>
      <c r="F82" s="92"/>
      <c r="G82" s="94"/>
      <c r="H82" s="94"/>
      <c r="I82" s="94"/>
      <c r="J82" s="92"/>
      <c r="K82" s="92" t="s">
        <v>239</v>
      </c>
      <c r="L82" s="92" t="s">
        <v>240</v>
      </c>
      <c r="M82" s="92" t="s">
        <v>407</v>
      </c>
      <c r="N82" s="92" t="s">
        <v>242</v>
      </c>
      <c r="O82" s="92" t="s">
        <v>408</v>
      </c>
      <c r="P82" s="92" t="s">
        <v>268</v>
      </c>
      <c r="Q82" s="103"/>
    </row>
    <row r="83" spans="2:17">
      <c r="B83" s="92"/>
      <c r="C83" s="93"/>
      <c r="D83" s="92"/>
      <c r="E83" s="92"/>
      <c r="F83" s="92"/>
      <c r="G83" s="94"/>
      <c r="H83" s="94"/>
      <c r="I83" s="94"/>
      <c r="J83" s="92"/>
      <c r="K83" s="92" t="s">
        <v>234</v>
      </c>
      <c r="L83" s="92" t="s">
        <v>303</v>
      </c>
      <c r="M83" s="92" t="s">
        <v>409</v>
      </c>
      <c r="N83" s="92" t="s">
        <v>250</v>
      </c>
      <c r="O83" s="92" t="s">
        <v>278</v>
      </c>
      <c r="P83" s="92" t="s">
        <v>233</v>
      </c>
      <c r="Q83" s="103"/>
    </row>
    <row r="84" spans="2:17">
      <c r="B84" s="92"/>
      <c r="C84" s="93"/>
      <c r="D84" s="92"/>
      <c r="E84" s="92"/>
      <c r="F84" s="92"/>
      <c r="G84" s="94"/>
      <c r="H84" s="94"/>
      <c r="I84" s="94"/>
      <c r="J84" s="92"/>
      <c r="K84" s="92" t="s">
        <v>245</v>
      </c>
      <c r="L84" s="92" t="s">
        <v>246</v>
      </c>
      <c r="M84" s="92" t="s">
        <v>410</v>
      </c>
      <c r="N84" s="92" t="s">
        <v>250</v>
      </c>
      <c r="O84" s="92" t="s">
        <v>278</v>
      </c>
      <c r="P84" s="92" t="s">
        <v>233</v>
      </c>
      <c r="Q84" s="103"/>
    </row>
    <row r="85" spans="2:17">
      <c r="B85" s="92"/>
      <c r="C85" s="93"/>
      <c r="D85" s="92"/>
      <c r="E85" s="92"/>
      <c r="F85" s="92"/>
      <c r="G85" s="94"/>
      <c r="H85" s="94"/>
      <c r="I85" s="94"/>
      <c r="J85" s="92"/>
      <c r="K85" s="92" t="s">
        <v>245</v>
      </c>
      <c r="L85" s="92" t="s">
        <v>248</v>
      </c>
      <c r="M85" s="92" t="s">
        <v>411</v>
      </c>
      <c r="N85" s="92" t="s">
        <v>250</v>
      </c>
      <c r="O85" s="92" t="s">
        <v>258</v>
      </c>
      <c r="P85" s="92" t="s">
        <v>335</v>
      </c>
      <c r="Q85" s="103"/>
    </row>
    <row r="86" spans="2:17">
      <c r="B86" s="92"/>
      <c r="C86" s="93" t="s">
        <v>412</v>
      </c>
      <c r="D86" s="92" t="s">
        <v>223</v>
      </c>
      <c r="E86" s="92" t="s">
        <v>254</v>
      </c>
      <c r="F86" s="92" t="s">
        <v>394</v>
      </c>
      <c r="G86" s="94" t="s">
        <v>413</v>
      </c>
      <c r="H86" s="94" t="s">
        <v>413</v>
      </c>
      <c r="I86" s="94"/>
      <c r="J86" s="92" t="s">
        <v>414</v>
      </c>
      <c r="K86" s="92" t="s">
        <v>245</v>
      </c>
      <c r="L86" s="92" t="s">
        <v>248</v>
      </c>
      <c r="M86" s="92" t="s">
        <v>415</v>
      </c>
      <c r="N86" s="92" t="s">
        <v>250</v>
      </c>
      <c r="O86" s="92" t="s">
        <v>290</v>
      </c>
      <c r="P86" s="92" t="s">
        <v>264</v>
      </c>
      <c r="Q86" s="103"/>
    </row>
    <row r="87" spans="2:17">
      <c r="B87" s="92"/>
      <c r="C87" s="93"/>
      <c r="D87" s="92"/>
      <c r="E87" s="92"/>
      <c r="F87" s="92"/>
      <c r="G87" s="94"/>
      <c r="H87" s="94"/>
      <c r="I87" s="94"/>
      <c r="J87" s="92"/>
      <c r="K87" s="92" t="s">
        <v>245</v>
      </c>
      <c r="L87" s="92" t="s">
        <v>248</v>
      </c>
      <c r="M87" s="92" t="s">
        <v>416</v>
      </c>
      <c r="N87" s="92" t="s">
        <v>250</v>
      </c>
      <c r="O87" s="92" t="s">
        <v>327</v>
      </c>
      <c r="P87" s="92" t="s">
        <v>264</v>
      </c>
      <c r="Q87" s="103"/>
    </row>
    <row r="88" ht="36" spans="2:17">
      <c r="B88" s="92"/>
      <c r="C88" s="93"/>
      <c r="D88" s="92"/>
      <c r="E88" s="92"/>
      <c r="F88" s="92"/>
      <c r="G88" s="94"/>
      <c r="H88" s="94"/>
      <c r="I88" s="94"/>
      <c r="J88" s="92"/>
      <c r="K88" s="92" t="s">
        <v>245</v>
      </c>
      <c r="L88" s="92" t="s">
        <v>246</v>
      </c>
      <c r="M88" s="92" t="s">
        <v>417</v>
      </c>
      <c r="N88" s="92" t="s">
        <v>237</v>
      </c>
      <c r="O88" s="92" t="s">
        <v>418</v>
      </c>
      <c r="P88" s="92"/>
      <c r="Q88" s="103"/>
    </row>
    <row r="89" ht="24" spans="2:17">
      <c r="B89" s="92"/>
      <c r="C89" s="93"/>
      <c r="D89" s="92"/>
      <c r="E89" s="92"/>
      <c r="F89" s="92"/>
      <c r="G89" s="94"/>
      <c r="H89" s="94"/>
      <c r="I89" s="94"/>
      <c r="J89" s="92"/>
      <c r="K89" s="92" t="s">
        <v>228</v>
      </c>
      <c r="L89" s="92" t="s">
        <v>229</v>
      </c>
      <c r="M89" s="92" t="s">
        <v>419</v>
      </c>
      <c r="N89" s="92" t="s">
        <v>231</v>
      </c>
      <c r="O89" s="92" t="s">
        <v>232</v>
      </c>
      <c r="P89" s="92" t="s">
        <v>233</v>
      </c>
      <c r="Q89" s="103"/>
    </row>
    <row r="90" spans="2:17">
      <c r="B90" s="92"/>
      <c r="C90" s="93"/>
      <c r="D90" s="92"/>
      <c r="E90" s="92"/>
      <c r="F90" s="92"/>
      <c r="G90" s="94"/>
      <c r="H90" s="94"/>
      <c r="I90" s="94"/>
      <c r="J90" s="92"/>
      <c r="K90" s="92" t="s">
        <v>239</v>
      </c>
      <c r="L90" s="92" t="s">
        <v>240</v>
      </c>
      <c r="M90" s="92" t="s">
        <v>282</v>
      </c>
      <c r="N90" s="92" t="s">
        <v>242</v>
      </c>
      <c r="O90" s="92" t="s">
        <v>342</v>
      </c>
      <c r="P90" s="92" t="s">
        <v>268</v>
      </c>
      <c r="Q90" s="103"/>
    </row>
    <row r="91" ht="24" spans="2:17">
      <c r="B91" s="92"/>
      <c r="C91" s="93"/>
      <c r="D91" s="92"/>
      <c r="E91" s="92"/>
      <c r="F91" s="92"/>
      <c r="G91" s="94"/>
      <c r="H91" s="94"/>
      <c r="I91" s="94"/>
      <c r="J91" s="92"/>
      <c r="K91" s="92" t="s">
        <v>234</v>
      </c>
      <c r="L91" s="92" t="s">
        <v>235</v>
      </c>
      <c r="M91" s="92" t="s">
        <v>420</v>
      </c>
      <c r="N91" s="92" t="s">
        <v>237</v>
      </c>
      <c r="O91" s="92" t="s">
        <v>421</v>
      </c>
      <c r="P91" s="92"/>
      <c r="Q91" s="103"/>
    </row>
    <row r="92" ht="36" spans="2:17">
      <c r="B92" s="92"/>
      <c r="C92" s="93" t="s">
        <v>422</v>
      </c>
      <c r="D92" s="92" t="s">
        <v>223</v>
      </c>
      <c r="E92" s="92" t="s">
        <v>383</v>
      </c>
      <c r="F92" s="92" t="s">
        <v>384</v>
      </c>
      <c r="G92" s="94" t="s">
        <v>413</v>
      </c>
      <c r="H92" s="94" t="s">
        <v>413</v>
      </c>
      <c r="I92" s="94"/>
      <c r="J92" s="92" t="s">
        <v>423</v>
      </c>
      <c r="K92" s="92" t="s">
        <v>234</v>
      </c>
      <c r="L92" s="92" t="s">
        <v>235</v>
      </c>
      <c r="M92" s="92" t="s">
        <v>424</v>
      </c>
      <c r="N92" s="92" t="s">
        <v>231</v>
      </c>
      <c r="O92" s="92" t="s">
        <v>425</v>
      </c>
      <c r="P92" s="92" t="s">
        <v>426</v>
      </c>
      <c r="Q92" s="103"/>
    </row>
    <row r="93" ht="24" spans="2:17">
      <c r="B93" s="92"/>
      <c r="C93" s="93"/>
      <c r="D93" s="92"/>
      <c r="E93" s="92"/>
      <c r="F93" s="92"/>
      <c r="G93" s="94"/>
      <c r="H93" s="94"/>
      <c r="I93" s="94"/>
      <c r="J93" s="92"/>
      <c r="K93" s="92" t="s">
        <v>234</v>
      </c>
      <c r="L93" s="92" t="s">
        <v>274</v>
      </c>
      <c r="M93" s="92" t="s">
        <v>427</v>
      </c>
      <c r="N93" s="92" t="s">
        <v>237</v>
      </c>
      <c r="O93" s="92" t="s">
        <v>238</v>
      </c>
      <c r="P93" s="92"/>
      <c r="Q93" s="103"/>
    </row>
    <row r="94" ht="24" spans="2:17">
      <c r="B94" s="92"/>
      <c r="C94" s="93"/>
      <c r="D94" s="92"/>
      <c r="E94" s="92"/>
      <c r="F94" s="92"/>
      <c r="G94" s="94"/>
      <c r="H94" s="94"/>
      <c r="I94" s="94"/>
      <c r="J94" s="92"/>
      <c r="K94" s="92" t="s">
        <v>228</v>
      </c>
      <c r="L94" s="92" t="s">
        <v>229</v>
      </c>
      <c r="M94" s="92" t="s">
        <v>277</v>
      </c>
      <c r="N94" s="92" t="s">
        <v>231</v>
      </c>
      <c r="O94" s="92" t="s">
        <v>232</v>
      </c>
      <c r="P94" s="92" t="s">
        <v>233</v>
      </c>
      <c r="Q94" s="103"/>
    </row>
    <row r="95" spans="2:17">
      <c r="B95" s="92"/>
      <c r="C95" s="93"/>
      <c r="D95" s="92"/>
      <c r="E95" s="92"/>
      <c r="F95" s="92"/>
      <c r="G95" s="94"/>
      <c r="H95" s="94"/>
      <c r="I95" s="94"/>
      <c r="J95" s="92"/>
      <c r="K95" s="92" t="s">
        <v>239</v>
      </c>
      <c r="L95" s="92" t="s">
        <v>240</v>
      </c>
      <c r="M95" s="92" t="s">
        <v>282</v>
      </c>
      <c r="N95" s="92" t="s">
        <v>242</v>
      </c>
      <c r="O95" s="92" t="s">
        <v>342</v>
      </c>
      <c r="P95" s="92" t="s">
        <v>268</v>
      </c>
      <c r="Q95" s="103"/>
    </row>
    <row r="96" spans="2:17">
      <c r="B96" s="92"/>
      <c r="C96" s="93"/>
      <c r="D96" s="92"/>
      <c r="E96" s="92"/>
      <c r="F96" s="92"/>
      <c r="G96" s="94"/>
      <c r="H96" s="94"/>
      <c r="I96" s="94"/>
      <c r="J96" s="92"/>
      <c r="K96" s="92" t="s">
        <v>245</v>
      </c>
      <c r="L96" s="92" t="s">
        <v>248</v>
      </c>
      <c r="M96" s="92" t="s">
        <v>428</v>
      </c>
      <c r="N96" s="92" t="s">
        <v>250</v>
      </c>
      <c r="O96" s="92" t="s">
        <v>258</v>
      </c>
      <c r="P96" s="92" t="s">
        <v>429</v>
      </c>
      <c r="Q96" s="103"/>
    </row>
    <row r="97" spans="2:17">
      <c r="B97" s="92"/>
      <c r="C97" s="93"/>
      <c r="D97" s="92"/>
      <c r="E97" s="92"/>
      <c r="F97" s="92"/>
      <c r="G97" s="94"/>
      <c r="H97" s="94"/>
      <c r="I97" s="94"/>
      <c r="J97" s="92"/>
      <c r="K97" s="92" t="s">
        <v>245</v>
      </c>
      <c r="L97" s="92" t="s">
        <v>248</v>
      </c>
      <c r="M97" s="92" t="s">
        <v>430</v>
      </c>
      <c r="N97" s="92" t="s">
        <v>231</v>
      </c>
      <c r="O97" s="92" t="s">
        <v>431</v>
      </c>
      <c r="P97" s="92" t="s">
        <v>264</v>
      </c>
      <c r="Q97" s="103"/>
    </row>
    <row r="98" spans="2:17">
      <c r="B98" s="92"/>
      <c r="C98" s="93" t="s">
        <v>432</v>
      </c>
      <c r="D98" s="92" t="s">
        <v>223</v>
      </c>
      <c r="E98" s="92" t="s">
        <v>433</v>
      </c>
      <c r="F98" s="92" t="s">
        <v>434</v>
      </c>
      <c r="G98" s="94" t="s">
        <v>435</v>
      </c>
      <c r="H98" s="94" t="s">
        <v>435</v>
      </c>
      <c r="I98" s="94"/>
      <c r="J98" s="92" t="s">
        <v>436</v>
      </c>
      <c r="K98" s="92" t="s">
        <v>239</v>
      </c>
      <c r="L98" s="92" t="s">
        <v>240</v>
      </c>
      <c r="M98" s="92" t="s">
        <v>437</v>
      </c>
      <c r="N98" s="92" t="s">
        <v>250</v>
      </c>
      <c r="O98" s="92" t="s">
        <v>278</v>
      </c>
      <c r="P98" s="92" t="s">
        <v>233</v>
      </c>
      <c r="Q98" s="103"/>
    </row>
    <row r="99" spans="2:17">
      <c r="B99" s="92"/>
      <c r="C99" s="93"/>
      <c r="D99" s="92"/>
      <c r="E99" s="92"/>
      <c r="F99" s="92"/>
      <c r="G99" s="94"/>
      <c r="H99" s="94"/>
      <c r="I99" s="94"/>
      <c r="J99" s="92"/>
      <c r="K99" s="92" t="s">
        <v>234</v>
      </c>
      <c r="L99" s="92" t="s">
        <v>303</v>
      </c>
      <c r="M99" s="92" t="s">
        <v>438</v>
      </c>
      <c r="N99" s="92" t="s">
        <v>237</v>
      </c>
      <c r="O99" s="92" t="s">
        <v>439</v>
      </c>
      <c r="P99" s="92"/>
      <c r="Q99" s="103"/>
    </row>
    <row r="100" spans="2:17">
      <c r="B100" s="92"/>
      <c r="C100" s="93"/>
      <c r="D100" s="92"/>
      <c r="E100" s="92"/>
      <c r="F100" s="92"/>
      <c r="G100" s="94"/>
      <c r="H100" s="94"/>
      <c r="I100" s="94"/>
      <c r="J100" s="92"/>
      <c r="K100" s="92" t="s">
        <v>234</v>
      </c>
      <c r="L100" s="92" t="s">
        <v>235</v>
      </c>
      <c r="M100" s="92" t="s">
        <v>440</v>
      </c>
      <c r="N100" s="92" t="s">
        <v>237</v>
      </c>
      <c r="O100" s="92" t="s">
        <v>421</v>
      </c>
      <c r="P100" s="92"/>
      <c r="Q100" s="103"/>
    </row>
    <row r="101" spans="2:17">
      <c r="B101" s="92"/>
      <c r="C101" s="93"/>
      <c r="D101" s="92"/>
      <c r="E101" s="92"/>
      <c r="F101" s="92"/>
      <c r="G101" s="94"/>
      <c r="H101" s="94"/>
      <c r="I101" s="94"/>
      <c r="J101" s="92"/>
      <c r="K101" s="92" t="s">
        <v>234</v>
      </c>
      <c r="L101" s="92" t="s">
        <v>274</v>
      </c>
      <c r="M101" s="92" t="s">
        <v>441</v>
      </c>
      <c r="N101" s="92" t="s">
        <v>231</v>
      </c>
      <c r="O101" s="92" t="s">
        <v>278</v>
      </c>
      <c r="P101" s="92" t="s">
        <v>294</v>
      </c>
      <c r="Q101" s="103"/>
    </row>
    <row r="102" spans="2:17">
      <c r="B102" s="92"/>
      <c r="C102" s="93"/>
      <c r="D102" s="92"/>
      <c r="E102" s="92"/>
      <c r="F102" s="92"/>
      <c r="G102" s="94"/>
      <c r="H102" s="94"/>
      <c r="I102" s="94"/>
      <c r="J102" s="92"/>
      <c r="K102" s="92" t="s">
        <v>245</v>
      </c>
      <c r="L102" s="92" t="s">
        <v>246</v>
      </c>
      <c r="M102" s="92" t="s">
        <v>403</v>
      </c>
      <c r="N102" s="92" t="s">
        <v>250</v>
      </c>
      <c r="O102" s="92" t="s">
        <v>278</v>
      </c>
      <c r="P102" s="92" t="s">
        <v>233</v>
      </c>
      <c r="Q102" s="103"/>
    </row>
    <row r="103" spans="2:17">
      <c r="B103" s="92"/>
      <c r="C103" s="93"/>
      <c r="D103" s="92"/>
      <c r="E103" s="92"/>
      <c r="F103" s="92"/>
      <c r="G103" s="94"/>
      <c r="H103" s="94"/>
      <c r="I103" s="94"/>
      <c r="J103" s="92"/>
      <c r="K103" s="92" t="s">
        <v>245</v>
      </c>
      <c r="L103" s="92" t="s">
        <v>248</v>
      </c>
      <c r="M103" s="92" t="s">
        <v>442</v>
      </c>
      <c r="N103" s="92" t="s">
        <v>231</v>
      </c>
      <c r="O103" s="92" t="s">
        <v>329</v>
      </c>
      <c r="P103" s="92" t="s">
        <v>264</v>
      </c>
      <c r="Q103" s="103"/>
    </row>
    <row r="104" ht="24" spans="2:17">
      <c r="B104" s="92"/>
      <c r="C104" s="93"/>
      <c r="D104" s="92"/>
      <c r="E104" s="92"/>
      <c r="F104" s="92"/>
      <c r="G104" s="94"/>
      <c r="H104" s="94"/>
      <c r="I104" s="94"/>
      <c r="J104" s="92"/>
      <c r="K104" s="92" t="s">
        <v>245</v>
      </c>
      <c r="L104" s="92" t="s">
        <v>336</v>
      </c>
      <c r="M104" s="92" t="s">
        <v>443</v>
      </c>
      <c r="N104" s="92" t="s">
        <v>237</v>
      </c>
      <c r="O104" s="92" t="s">
        <v>444</v>
      </c>
      <c r="P104" s="92"/>
      <c r="Q104" s="103"/>
    </row>
    <row r="105" ht="24" spans="2:17">
      <c r="B105" s="92"/>
      <c r="C105" s="93"/>
      <c r="D105" s="92"/>
      <c r="E105" s="92"/>
      <c r="F105" s="92"/>
      <c r="G105" s="94"/>
      <c r="H105" s="94"/>
      <c r="I105" s="94"/>
      <c r="J105" s="92"/>
      <c r="K105" s="92" t="s">
        <v>228</v>
      </c>
      <c r="L105" s="92" t="s">
        <v>229</v>
      </c>
      <c r="M105" s="92" t="s">
        <v>445</v>
      </c>
      <c r="N105" s="92" t="s">
        <v>231</v>
      </c>
      <c r="O105" s="92" t="s">
        <v>232</v>
      </c>
      <c r="P105" s="92" t="s">
        <v>233</v>
      </c>
      <c r="Q105" s="103"/>
    </row>
    <row r="106" ht="36" spans="2:17">
      <c r="B106" s="92"/>
      <c r="C106" s="93" t="s">
        <v>446</v>
      </c>
      <c r="D106" s="92" t="s">
        <v>223</v>
      </c>
      <c r="E106" s="92" t="s">
        <v>447</v>
      </c>
      <c r="F106" s="92" t="s">
        <v>448</v>
      </c>
      <c r="G106" s="94" t="s">
        <v>449</v>
      </c>
      <c r="H106" s="94" t="s">
        <v>449</v>
      </c>
      <c r="I106" s="94"/>
      <c r="J106" s="92" t="s">
        <v>450</v>
      </c>
      <c r="K106" s="92" t="s">
        <v>234</v>
      </c>
      <c r="L106" s="92" t="s">
        <v>291</v>
      </c>
      <c r="M106" s="92" t="s">
        <v>451</v>
      </c>
      <c r="N106" s="92" t="s">
        <v>237</v>
      </c>
      <c r="O106" s="92" t="s">
        <v>452</v>
      </c>
      <c r="P106" s="92"/>
      <c r="Q106" s="103"/>
    </row>
    <row r="107" ht="24" spans="2:17">
      <c r="B107" s="92"/>
      <c r="C107" s="93"/>
      <c r="D107" s="92"/>
      <c r="E107" s="92"/>
      <c r="F107" s="92"/>
      <c r="G107" s="94"/>
      <c r="H107" s="94"/>
      <c r="I107" s="94"/>
      <c r="J107" s="92"/>
      <c r="K107" s="92" t="s">
        <v>234</v>
      </c>
      <c r="L107" s="92" t="s">
        <v>274</v>
      </c>
      <c r="M107" s="92" t="s">
        <v>453</v>
      </c>
      <c r="N107" s="92" t="s">
        <v>237</v>
      </c>
      <c r="O107" s="92" t="s">
        <v>454</v>
      </c>
      <c r="P107" s="92"/>
      <c r="Q107" s="103"/>
    </row>
    <row r="108" ht="48" spans="2:17">
      <c r="B108" s="92"/>
      <c r="C108" s="93"/>
      <c r="D108" s="92"/>
      <c r="E108" s="92"/>
      <c r="F108" s="92"/>
      <c r="G108" s="94"/>
      <c r="H108" s="94"/>
      <c r="I108" s="94"/>
      <c r="J108" s="92"/>
      <c r="K108" s="92" t="s">
        <v>234</v>
      </c>
      <c r="L108" s="92" t="s">
        <v>235</v>
      </c>
      <c r="M108" s="92" t="s">
        <v>455</v>
      </c>
      <c r="N108" s="92" t="s">
        <v>237</v>
      </c>
      <c r="O108" s="92" t="s">
        <v>456</v>
      </c>
      <c r="P108" s="92"/>
      <c r="Q108" s="103"/>
    </row>
    <row r="109" ht="60" spans="2:17">
      <c r="B109" s="92"/>
      <c r="C109" s="93"/>
      <c r="D109" s="92"/>
      <c r="E109" s="92"/>
      <c r="F109" s="92"/>
      <c r="G109" s="94"/>
      <c r="H109" s="94"/>
      <c r="I109" s="94"/>
      <c r="J109" s="92"/>
      <c r="K109" s="92" t="s">
        <v>245</v>
      </c>
      <c r="L109" s="92" t="s">
        <v>246</v>
      </c>
      <c r="M109" s="92" t="s">
        <v>457</v>
      </c>
      <c r="N109" s="92" t="s">
        <v>237</v>
      </c>
      <c r="O109" s="92" t="s">
        <v>458</v>
      </c>
      <c r="P109" s="92"/>
      <c r="Q109" s="103"/>
    </row>
    <row r="110" spans="2:17">
      <c r="B110" s="92"/>
      <c r="C110" s="93"/>
      <c r="D110" s="92"/>
      <c r="E110" s="92"/>
      <c r="F110" s="92"/>
      <c r="G110" s="94"/>
      <c r="H110" s="94"/>
      <c r="I110" s="94"/>
      <c r="J110" s="92"/>
      <c r="K110" s="92" t="s">
        <v>245</v>
      </c>
      <c r="L110" s="92" t="s">
        <v>336</v>
      </c>
      <c r="M110" s="92" t="s">
        <v>459</v>
      </c>
      <c r="N110" s="92" t="s">
        <v>237</v>
      </c>
      <c r="O110" s="92" t="s">
        <v>460</v>
      </c>
      <c r="P110" s="92"/>
      <c r="Q110" s="103"/>
    </row>
    <row r="111" ht="24" spans="2:17">
      <c r="B111" s="92"/>
      <c r="C111" s="93"/>
      <c r="D111" s="92"/>
      <c r="E111" s="92"/>
      <c r="F111" s="92"/>
      <c r="G111" s="94"/>
      <c r="H111" s="94"/>
      <c r="I111" s="94"/>
      <c r="J111" s="92"/>
      <c r="K111" s="92" t="s">
        <v>245</v>
      </c>
      <c r="L111" s="92" t="s">
        <v>248</v>
      </c>
      <c r="M111" s="92" t="s">
        <v>461</v>
      </c>
      <c r="N111" s="92" t="s">
        <v>250</v>
      </c>
      <c r="O111" s="92" t="s">
        <v>462</v>
      </c>
      <c r="P111" s="92" t="s">
        <v>463</v>
      </c>
      <c r="Q111" s="103"/>
    </row>
    <row r="112" ht="24" spans="2:17">
      <c r="B112" s="92"/>
      <c r="C112" s="93"/>
      <c r="D112" s="92"/>
      <c r="E112" s="92"/>
      <c r="F112" s="92"/>
      <c r="G112" s="94"/>
      <c r="H112" s="94"/>
      <c r="I112" s="94"/>
      <c r="J112" s="92"/>
      <c r="K112" s="92" t="s">
        <v>228</v>
      </c>
      <c r="L112" s="92" t="s">
        <v>229</v>
      </c>
      <c r="M112" s="92" t="s">
        <v>277</v>
      </c>
      <c r="N112" s="92" t="s">
        <v>231</v>
      </c>
      <c r="O112" s="92" t="s">
        <v>464</v>
      </c>
      <c r="P112" s="92" t="s">
        <v>233</v>
      </c>
      <c r="Q112" s="103"/>
    </row>
    <row r="113" spans="2:17">
      <c r="B113" s="92"/>
      <c r="C113" s="93"/>
      <c r="D113" s="92"/>
      <c r="E113" s="92"/>
      <c r="F113" s="92"/>
      <c r="G113" s="94"/>
      <c r="H113" s="94"/>
      <c r="I113" s="94"/>
      <c r="J113" s="92"/>
      <c r="K113" s="92" t="s">
        <v>239</v>
      </c>
      <c r="L113" s="92" t="s">
        <v>240</v>
      </c>
      <c r="M113" s="92" t="s">
        <v>465</v>
      </c>
      <c r="N113" s="92" t="s">
        <v>242</v>
      </c>
      <c r="O113" s="92" t="s">
        <v>466</v>
      </c>
      <c r="P113" s="92" t="s">
        <v>467</v>
      </c>
      <c r="Q113" s="103"/>
    </row>
    <row r="114" ht="36" spans="2:17">
      <c r="B114" s="92"/>
      <c r="C114" s="93" t="s">
        <v>468</v>
      </c>
      <c r="D114" s="92" t="s">
        <v>223</v>
      </c>
      <c r="E114" s="92" t="s">
        <v>469</v>
      </c>
      <c r="F114" s="92" t="s">
        <v>470</v>
      </c>
      <c r="G114" s="94" t="s">
        <v>471</v>
      </c>
      <c r="H114" s="94" t="s">
        <v>471</v>
      </c>
      <c r="I114" s="94"/>
      <c r="J114" s="92" t="s">
        <v>472</v>
      </c>
      <c r="K114" s="92" t="s">
        <v>234</v>
      </c>
      <c r="L114" s="92" t="s">
        <v>235</v>
      </c>
      <c r="M114" s="92" t="s">
        <v>473</v>
      </c>
      <c r="N114" s="92" t="s">
        <v>237</v>
      </c>
      <c r="O114" s="92" t="s">
        <v>474</v>
      </c>
      <c r="P114" s="92"/>
      <c r="Q114" s="103"/>
    </row>
    <row r="115" ht="36" spans="2:17">
      <c r="B115" s="92"/>
      <c r="C115" s="93"/>
      <c r="D115" s="92"/>
      <c r="E115" s="92"/>
      <c r="F115" s="92"/>
      <c r="G115" s="94"/>
      <c r="H115" s="94"/>
      <c r="I115" s="94"/>
      <c r="J115" s="92"/>
      <c r="K115" s="92" t="s">
        <v>234</v>
      </c>
      <c r="L115" s="92" t="s">
        <v>235</v>
      </c>
      <c r="M115" s="92" t="s">
        <v>475</v>
      </c>
      <c r="N115" s="92" t="s">
        <v>237</v>
      </c>
      <c r="O115" s="92" t="s">
        <v>476</v>
      </c>
      <c r="P115" s="92"/>
      <c r="Q115" s="103"/>
    </row>
    <row r="116" spans="2:17">
      <c r="B116" s="92"/>
      <c r="C116" s="93"/>
      <c r="D116" s="92"/>
      <c r="E116" s="92"/>
      <c r="F116" s="92"/>
      <c r="G116" s="94"/>
      <c r="H116" s="94"/>
      <c r="I116" s="94"/>
      <c r="J116" s="92"/>
      <c r="K116" s="92" t="s">
        <v>245</v>
      </c>
      <c r="L116" s="92" t="s">
        <v>248</v>
      </c>
      <c r="M116" s="92" t="s">
        <v>477</v>
      </c>
      <c r="N116" s="92" t="s">
        <v>250</v>
      </c>
      <c r="O116" s="92" t="s">
        <v>373</v>
      </c>
      <c r="P116" s="92" t="s">
        <v>264</v>
      </c>
      <c r="Q116" s="103"/>
    </row>
    <row r="117" spans="2:17">
      <c r="B117" s="92"/>
      <c r="C117" s="93"/>
      <c r="D117" s="92"/>
      <c r="E117" s="92"/>
      <c r="F117" s="92"/>
      <c r="G117" s="94"/>
      <c r="H117" s="94"/>
      <c r="I117" s="94"/>
      <c r="J117" s="92"/>
      <c r="K117" s="92" t="s">
        <v>245</v>
      </c>
      <c r="L117" s="92" t="s">
        <v>248</v>
      </c>
      <c r="M117" s="92" t="s">
        <v>478</v>
      </c>
      <c r="N117" s="92" t="s">
        <v>231</v>
      </c>
      <c r="O117" s="92" t="s">
        <v>479</v>
      </c>
      <c r="P117" s="92" t="s">
        <v>480</v>
      </c>
      <c r="Q117" s="103"/>
    </row>
    <row r="118" spans="2:17">
      <c r="B118" s="92"/>
      <c r="C118" s="93"/>
      <c r="D118" s="92"/>
      <c r="E118" s="92"/>
      <c r="F118" s="92"/>
      <c r="G118" s="94"/>
      <c r="H118" s="94"/>
      <c r="I118" s="94"/>
      <c r="J118" s="92"/>
      <c r="K118" s="92" t="s">
        <v>245</v>
      </c>
      <c r="L118" s="92" t="s">
        <v>248</v>
      </c>
      <c r="M118" s="92" t="s">
        <v>481</v>
      </c>
      <c r="N118" s="92" t="s">
        <v>231</v>
      </c>
      <c r="O118" s="92" t="s">
        <v>278</v>
      </c>
      <c r="P118" s="92" t="s">
        <v>482</v>
      </c>
      <c r="Q118" s="103"/>
    </row>
    <row r="119" spans="2:17">
      <c r="B119" s="92"/>
      <c r="C119" s="93"/>
      <c r="D119" s="92"/>
      <c r="E119" s="92"/>
      <c r="F119" s="92"/>
      <c r="G119" s="94"/>
      <c r="H119" s="94"/>
      <c r="I119" s="94"/>
      <c r="J119" s="92"/>
      <c r="K119" s="92" t="s">
        <v>245</v>
      </c>
      <c r="L119" s="92" t="s">
        <v>336</v>
      </c>
      <c r="M119" s="92" t="s">
        <v>483</v>
      </c>
      <c r="N119" s="92" t="s">
        <v>237</v>
      </c>
      <c r="O119" s="92" t="s">
        <v>484</v>
      </c>
      <c r="P119" s="92"/>
      <c r="Q119" s="103"/>
    </row>
    <row r="120" spans="2:17">
      <c r="B120" s="92"/>
      <c r="C120" s="93"/>
      <c r="D120" s="92"/>
      <c r="E120" s="92"/>
      <c r="F120" s="92"/>
      <c r="G120" s="94"/>
      <c r="H120" s="94"/>
      <c r="I120" s="94"/>
      <c r="J120" s="92"/>
      <c r="K120" s="92" t="s">
        <v>239</v>
      </c>
      <c r="L120" s="92" t="s">
        <v>240</v>
      </c>
      <c r="M120" s="92" t="s">
        <v>485</v>
      </c>
      <c r="N120" s="92" t="s">
        <v>242</v>
      </c>
      <c r="O120" s="92" t="s">
        <v>486</v>
      </c>
      <c r="P120" s="92" t="s">
        <v>487</v>
      </c>
      <c r="Q120" s="103"/>
    </row>
    <row r="121" spans="2:17">
      <c r="B121" s="92"/>
      <c r="C121" s="93"/>
      <c r="D121" s="92"/>
      <c r="E121" s="92"/>
      <c r="F121" s="92"/>
      <c r="G121" s="94"/>
      <c r="H121" s="94"/>
      <c r="I121" s="94"/>
      <c r="J121" s="92"/>
      <c r="K121" s="92" t="s">
        <v>239</v>
      </c>
      <c r="L121" s="92" t="s">
        <v>240</v>
      </c>
      <c r="M121" s="92" t="s">
        <v>282</v>
      </c>
      <c r="N121" s="92" t="s">
        <v>242</v>
      </c>
      <c r="O121" s="92" t="s">
        <v>488</v>
      </c>
      <c r="P121" s="92" t="s">
        <v>467</v>
      </c>
      <c r="Q121" s="103"/>
    </row>
    <row r="122" ht="24" spans="2:17">
      <c r="B122" s="92"/>
      <c r="C122" s="93" t="s">
        <v>489</v>
      </c>
      <c r="D122" s="92" t="s">
        <v>223</v>
      </c>
      <c r="E122" s="92" t="s">
        <v>469</v>
      </c>
      <c r="F122" s="92" t="s">
        <v>470</v>
      </c>
      <c r="G122" s="94" t="s">
        <v>490</v>
      </c>
      <c r="H122" s="94" t="s">
        <v>490</v>
      </c>
      <c r="I122" s="94"/>
      <c r="J122" s="92" t="s">
        <v>491</v>
      </c>
      <c r="K122" s="92" t="s">
        <v>228</v>
      </c>
      <c r="L122" s="92" t="s">
        <v>229</v>
      </c>
      <c r="M122" s="92" t="s">
        <v>492</v>
      </c>
      <c r="N122" s="92" t="s">
        <v>231</v>
      </c>
      <c r="O122" s="92" t="s">
        <v>464</v>
      </c>
      <c r="P122" s="92" t="s">
        <v>233</v>
      </c>
      <c r="Q122" s="103"/>
    </row>
    <row r="123" ht="24" spans="2:17">
      <c r="B123" s="92"/>
      <c r="C123" s="93"/>
      <c r="D123" s="92"/>
      <c r="E123" s="92"/>
      <c r="F123" s="92"/>
      <c r="G123" s="94"/>
      <c r="H123" s="94"/>
      <c r="I123" s="94"/>
      <c r="J123" s="92"/>
      <c r="K123" s="92" t="s">
        <v>245</v>
      </c>
      <c r="L123" s="92" t="s">
        <v>336</v>
      </c>
      <c r="M123" s="92" t="s">
        <v>493</v>
      </c>
      <c r="N123" s="92" t="s">
        <v>237</v>
      </c>
      <c r="O123" s="92" t="s">
        <v>494</v>
      </c>
      <c r="P123" s="92"/>
      <c r="Q123" s="103"/>
    </row>
    <row r="124" ht="24" spans="2:17">
      <c r="B124" s="92"/>
      <c r="C124" s="93"/>
      <c r="D124" s="92"/>
      <c r="E124" s="92"/>
      <c r="F124" s="92"/>
      <c r="G124" s="94"/>
      <c r="H124" s="94"/>
      <c r="I124" s="94"/>
      <c r="J124" s="92"/>
      <c r="K124" s="92" t="s">
        <v>245</v>
      </c>
      <c r="L124" s="92" t="s">
        <v>336</v>
      </c>
      <c r="M124" s="92" t="s">
        <v>495</v>
      </c>
      <c r="N124" s="92" t="s">
        <v>237</v>
      </c>
      <c r="O124" s="92" t="s">
        <v>496</v>
      </c>
      <c r="P124" s="92"/>
      <c r="Q124" s="103"/>
    </row>
    <row r="125" ht="24" spans="2:17">
      <c r="B125" s="92"/>
      <c r="C125" s="93"/>
      <c r="D125" s="92"/>
      <c r="E125" s="92"/>
      <c r="F125" s="92"/>
      <c r="G125" s="94"/>
      <c r="H125" s="94"/>
      <c r="I125" s="94"/>
      <c r="J125" s="92"/>
      <c r="K125" s="92" t="s">
        <v>245</v>
      </c>
      <c r="L125" s="92" t="s">
        <v>246</v>
      </c>
      <c r="M125" s="92" t="s">
        <v>497</v>
      </c>
      <c r="N125" s="92" t="s">
        <v>237</v>
      </c>
      <c r="O125" s="92" t="s">
        <v>498</v>
      </c>
      <c r="P125" s="92"/>
      <c r="Q125" s="103"/>
    </row>
    <row r="126" ht="24" spans="2:17">
      <c r="B126" s="92"/>
      <c r="C126" s="93"/>
      <c r="D126" s="92"/>
      <c r="E126" s="92"/>
      <c r="F126" s="92"/>
      <c r="G126" s="94"/>
      <c r="H126" s="94"/>
      <c r="I126" s="94"/>
      <c r="J126" s="92"/>
      <c r="K126" s="92" t="s">
        <v>245</v>
      </c>
      <c r="L126" s="92" t="s">
        <v>246</v>
      </c>
      <c r="M126" s="92" t="s">
        <v>499</v>
      </c>
      <c r="N126" s="92" t="s">
        <v>237</v>
      </c>
      <c r="O126" s="92" t="s">
        <v>500</v>
      </c>
      <c r="P126" s="92"/>
      <c r="Q126" s="103"/>
    </row>
    <row r="127" spans="2:17">
      <c r="B127" s="92"/>
      <c r="C127" s="93"/>
      <c r="D127" s="92"/>
      <c r="E127" s="92"/>
      <c r="F127" s="92"/>
      <c r="G127" s="94"/>
      <c r="H127" s="94"/>
      <c r="I127" s="94"/>
      <c r="J127" s="92"/>
      <c r="K127" s="92" t="s">
        <v>245</v>
      </c>
      <c r="L127" s="92" t="s">
        <v>248</v>
      </c>
      <c r="M127" s="92" t="s">
        <v>501</v>
      </c>
      <c r="N127" s="92" t="s">
        <v>231</v>
      </c>
      <c r="O127" s="92" t="s">
        <v>353</v>
      </c>
      <c r="P127" s="92" t="s">
        <v>252</v>
      </c>
      <c r="Q127" s="103"/>
    </row>
    <row r="128" spans="2:17">
      <c r="B128" s="92"/>
      <c r="C128" s="93"/>
      <c r="D128" s="92"/>
      <c r="E128" s="92"/>
      <c r="F128" s="92"/>
      <c r="G128" s="94"/>
      <c r="H128" s="94"/>
      <c r="I128" s="94"/>
      <c r="J128" s="92"/>
      <c r="K128" s="92" t="s">
        <v>245</v>
      </c>
      <c r="L128" s="92" t="s">
        <v>248</v>
      </c>
      <c r="M128" s="92" t="s">
        <v>502</v>
      </c>
      <c r="N128" s="92" t="s">
        <v>231</v>
      </c>
      <c r="O128" s="92" t="s">
        <v>503</v>
      </c>
      <c r="P128" s="92" t="s">
        <v>264</v>
      </c>
      <c r="Q128" s="103"/>
    </row>
    <row r="129" spans="2:17">
      <c r="B129" s="92"/>
      <c r="C129" s="93"/>
      <c r="D129" s="92"/>
      <c r="E129" s="92"/>
      <c r="F129" s="92"/>
      <c r="G129" s="94"/>
      <c r="H129" s="94"/>
      <c r="I129" s="94"/>
      <c r="J129" s="92"/>
      <c r="K129" s="92" t="s">
        <v>245</v>
      </c>
      <c r="L129" s="92" t="s">
        <v>248</v>
      </c>
      <c r="M129" s="92" t="s">
        <v>504</v>
      </c>
      <c r="N129" s="92" t="s">
        <v>231</v>
      </c>
      <c r="O129" s="92" t="s">
        <v>353</v>
      </c>
      <c r="P129" s="92" t="s">
        <v>264</v>
      </c>
      <c r="Q129" s="103"/>
    </row>
    <row r="130" ht="24" spans="2:17">
      <c r="B130" s="92"/>
      <c r="C130" s="93"/>
      <c r="D130" s="92"/>
      <c r="E130" s="92"/>
      <c r="F130" s="92"/>
      <c r="G130" s="94"/>
      <c r="H130" s="94"/>
      <c r="I130" s="94"/>
      <c r="J130" s="92"/>
      <c r="K130" s="92" t="s">
        <v>234</v>
      </c>
      <c r="L130" s="92" t="s">
        <v>274</v>
      </c>
      <c r="M130" s="92" t="s">
        <v>505</v>
      </c>
      <c r="N130" s="92" t="s">
        <v>231</v>
      </c>
      <c r="O130" s="92" t="s">
        <v>503</v>
      </c>
      <c r="P130" s="92" t="s">
        <v>389</v>
      </c>
      <c r="Q130" s="103"/>
    </row>
    <row r="131" spans="2:17">
      <c r="B131" s="92"/>
      <c r="C131" s="93"/>
      <c r="D131" s="92"/>
      <c r="E131" s="92"/>
      <c r="F131" s="92"/>
      <c r="G131" s="94"/>
      <c r="H131" s="94"/>
      <c r="I131" s="94"/>
      <c r="J131" s="92"/>
      <c r="K131" s="92" t="s">
        <v>234</v>
      </c>
      <c r="L131" s="92" t="s">
        <v>274</v>
      </c>
      <c r="M131" s="92" t="s">
        <v>506</v>
      </c>
      <c r="N131" s="92" t="s">
        <v>231</v>
      </c>
      <c r="O131" s="92" t="s">
        <v>353</v>
      </c>
      <c r="P131" s="92" t="s">
        <v>294</v>
      </c>
      <c r="Q131" s="103"/>
    </row>
    <row r="132" ht="24" spans="2:17">
      <c r="B132" s="92"/>
      <c r="C132" s="93"/>
      <c r="D132" s="92"/>
      <c r="E132" s="92"/>
      <c r="F132" s="92"/>
      <c r="G132" s="94"/>
      <c r="H132" s="94"/>
      <c r="I132" s="94"/>
      <c r="J132" s="92"/>
      <c r="K132" s="92" t="s">
        <v>234</v>
      </c>
      <c r="L132" s="92" t="s">
        <v>235</v>
      </c>
      <c r="M132" s="92" t="s">
        <v>507</v>
      </c>
      <c r="N132" s="92" t="s">
        <v>231</v>
      </c>
      <c r="O132" s="92" t="s">
        <v>431</v>
      </c>
      <c r="P132" s="92" t="s">
        <v>482</v>
      </c>
      <c r="Q132" s="103"/>
    </row>
    <row r="133" spans="2:17">
      <c r="B133" s="92"/>
      <c r="C133" s="93"/>
      <c r="D133" s="92"/>
      <c r="E133" s="92"/>
      <c r="F133" s="92"/>
      <c r="G133" s="94"/>
      <c r="H133" s="94"/>
      <c r="I133" s="94"/>
      <c r="J133" s="92"/>
      <c r="K133" s="92" t="s">
        <v>239</v>
      </c>
      <c r="L133" s="92" t="s">
        <v>240</v>
      </c>
      <c r="M133" s="92" t="s">
        <v>508</v>
      </c>
      <c r="N133" s="92" t="s">
        <v>242</v>
      </c>
      <c r="O133" s="92" t="s">
        <v>509</v>
      </c>
      <c r="P133" s="92" t="s">
        <v>268</v>
      </c>
      <c r="Q133" s="103"/>
    </row>
    <row r="134" spans="2:17">
      <c r="B134" s="92"/>
      <c r="C134" s="93" t="s">
        <v>510</v>
      </c>
      <c r="D134" s="92" t="s">
        <v>223</v>
      </c>
      <c r="E134" s="92" t="s">
        <v>469</v>
      </c>
      <c r="F134" s="92" t="s">
        <v>511</v>
      </c>
      <c r="G134" s="94" t="s">
        <v>512</v>
      </c>
      <c r="H134" s="94" t="s">
        <v>512</v>
      </c>
      <c r="I134" s="94"/>
      <c r="J134" s="92" t="s">
        <v>513</v>
      </c>
      <c r="K134" s="92" t="s">
        <v>245</v>
      </c>
      <c r="L134" s="92" t="s">
        <v>336</v>
      </c>
      <c r="M134" s="92" t="s">
        <v>514</v>
      </c>
      <c r="N134" s="92" t="s">
        <v>231</v>
      </c>
      <c r="O134" s="92" t="s">
        <v>312</v>
      </c>
      <c r="P134" s="92" t="s">
        <v>252</v>
      </c>
      <c r="Q134" s="103"/>
    </row>
    <row r="135" spans="2:17">
      <c r="B135" s="92"/>
      <c r="C135" s="93"/>
      <c r="D135" s="92"/>
      <c r="E135" s="92"/>
      <c r="F135" s="92"/>
      <c r="G135" s="94"/>
      <c r="H135" s="94"/>
      <c r="I135" s="94"/>
      <c r="J135" s="92"/>
      <c r="K135" s="92" t="s">
        <v>245</v>
      </c>
      <c r="L135" s="92" t="s">
        <v>248</v>
      </c>
      <c r="M135" s="92" t="s">
        <v>515</v>
      </c>
      <c r="N135" s="92" t="s">
        <v>231</v>
      </c>
      <c r="O135" s="92" t="s">
        <v>312</v>
      </c>
      <c r="P135" s="92" t="s">
        <v>252</v>
      </c>
      <c r="Q135" s="103"/>
    </row>
    <row r="136" spans="2:17">
      <c r="B136" s="92"/>
      <c r="C136" s="93"/>
      <c r="D136" s="92"/>
      <c r="E136" s="92"/>
      <c r="F136" s="92"/>
      <c r="G136" s="94"/>
      <c r="H136" s="94"/>
      <c r="I136" s="94"/>
      <c r="J136" s="92"/>
      <c r="K136" s="92" t="s">
        <v>245</v>
      </c>
      <c r="L136" s="92" t="s">
        <v>248</v>
      </c>
      <c r="M136" s="92" t="s">
        <v>516</v>
      </c>
      <c r="N136" s="92" t="s">
        <v>231</v>
      </c>
      <c r="O136" s="92" t="s">
        <v>353</v>
      </c>
      <c r="P136" s="92" t="s">
        <v>264</v>
      </c>
      <c r="Q136" s="103"/>
    </row>
    <row r="137" ht="24" spans="2:17">
      <c r="B137" s="92"/>
      <c r="C137" s="93"/>
      <c r="D137" s="92"/>
      <c r="E137" s="92"/>
      <c r="F137" s="92"/>
      <c r="G137" s="94"/>
      <c r="H137" s="94"/>
      <c r="I137" s="94"/>
      <c r="J137" s="92"/>
      <c r="K137" s="92" t="s">
        <v>245</v>
      </c>
      <c r="L137" s="92" t="s">
        <v>246</v>
      </c>
      <c r="M137" s="92" t="s">
        <v>517</v>
      </c>
      <c r="N137" s="92" t="s">
        <v>231</v>
      </c>
      <c r="O137" s="92" t="s">
        <v>464</v>
      </c>
      <c r="P137" s="92" t="s">
        <v>518</v>
      </c>
      <c r="Q137" s="103"/>
    </row>
    <row r="138" spans="2:17">
      <c r="B138" s="92"/>
      <c r="C138" s="93"/>
      <c r="D138" s="92"/>
      <c r="E138" s="92"/>
      <c r="F138" s="92"/>
      <c r="G138" s="94"/>
      <c r="H138" s="94"/>
      <c r="I138" s="94"/>
      <c r="J138" s="92"/>
      <c r="K138" s="92" t="s">
        <v>234</v>
      </c>
      <c r="L138" s="92" t="s">
        <v>303</v>
      </c>
      <c r="M138" s="92" t="s">
        <v>519</v>
      </c>
      <c r="N138" s="92" t="s">
        <v>237</v>
      </c>
      <c r="O138" s="92" t="s">
        <v>519</v>
      </c>
      <c r="P138" s="92"/>
      <c r="Q138" s="103"/>
    </row>
    <row r="139" spans="2:17">
      <c r="B139" s="92"/>
      <c r="C139" s="93"/>
      <c r="D139" s="92"/>
      <c r="E139" s="92"/>
      <c r="F139" s="92"/>
      <c r="G139" s="94"/>
      <c r="H139" s="94"/>
      <c r="I139" s="94"/>
      <c r="J139" s="92"/>
      <c r="K139" s="92" t="s">
        <v>234</v>
      </c>
      <c r="L139" s="92" t="s">
        <v>235</v>
      </c>
      <c r="M139" s="92" t="s">
        <v>520</v>
      </c>
      <c r="N139" s="92" t="s">
        <v>231</v>
      </c>
      <c r="O139" s="92" t="s">
        <v>278</v>
      </c>
      <c r="P139" s="92" t="s">
        <v>482</v>
      </c>
      <c r="Q139" s="103"/>
    </row>
    <row r="140" spans="2:17">
      <c r="B140" s="92"/>
      <c r="C140" s="93"/>
      <c r="D140" s="92"/>
      <c r="E140" s="92"/>
      <c r="F140" s="92"/>
      <c r="G140" s="94"/>
      <c r="H140" s="94"/>
      <c r="I140" s="94"/>
      <c r="J140" s="92"/>
      <c r="K140" s="92" t="s">
        <v>234</v>
      </c>
      <c r="L140" s="92" t="s">
        <v>235</v>
      </c>
      <c r="M140" s="92" t="s">
        <v>521</v>
      </c>
      <c r="N140" s="92" t="s">
        <v>231</v>
      </c>
      <c r="O140" s="92" t="s">
        <v>283</v>
      </c>
      <c r="P140" s="92" t="s">
        <v>264</v>
      </c>
      <c r="Q140" s="103"/>
    </row>
    <row r="141" spans="2:17">
      <c r="B141" s="92"/>
      <c r="C141" s="93"/>
      <c r="D141" s="92"/>
      <c r="E141" s="92"/>
      <c r="F141" s="92"/>
      <c r="G141" s="94"/>
      <c r="H141" s="94"/>
      <c r="I141" s="94"/>
      <c r="J141" s="92"/>
      <c r="K141" s="92" t="s">
        <v>239</v>
      </c>
      <c r="L141" s="92" t="s">
        <v>240</v>
      </c>
      <c r="M141" s="92" t="s">
        <v>282</v>
      </c>
      <c r="N141" s="92" t="s">
        <v>242</v>
      </c>
      <c r="O141" s="92" t="s">
        <v>522</v>
      </c>
      <c r="P141" s="92" t="s">
        <v>268</v>
      </c>
      <c r="Q141" s="103"/>
    </row>
    <row r="142" ht="24" spans="2:17">
      <c r="B142" s="92"/>
      <c r="C142" s="93"/>
      <c r="D142" s="92"/>
      <c r="E142" s="92"/>
      <c r="F142" s="92"/>
      <c r="G142" s="94"/>
      <c r="H142" s="94"/>
      <c r="I142" s="94"/>
      <c r="J142" s="92"/>
      <c r="K142" s="92" t="s">
        <v>228</v>
      </c>
      <c r="L142" s="92" t="s">
        <v>229</v>
      </c>
      <c r="M142" s="92" t="s">
        <v>523</v>
      </c>
      <c r="N142" s="92" t="s">
        <v>231</v>
      </c>
      <c r="O142" s="92" t="s">
        <v>464</v>
      </c>
      <c r="P142" s="92" t="s">
        <v>233</v>
      </c>
      <c r="Q142" s="103"/>
    </row>
    <row r="143" ht="36" spans="2:17">
      <c r="B143" s="92"/>
      <c r="C143" s="93" t="s">
        <v>524</v>
      </c>
      <c r="D143" s="92" t="s">
        <v>223</v>
      </c>
      <c r="E143" s="92" t="s">
        <v>525</v>
      </c>
      <c r="F143" s="92" t="s">
        <v>526</v>
      </c>
      <c r="G143" s="94" t="s">
        <v>527</v>
      </c>
      <c r="H143" s="94" t="s">
        <v>527</v>
      </c>
      <c r="I143" s="94"/>
      <c r="J143" s="92" t="s">
        <v>528</v>
      </c>
      <c r="K143" s="92" t="s">
        <v>239</v>
      </c>
      <c r="L143" s="92" t="s">
        <v>240</v>
      </c>
      <c r="M143" s="92" t="s">
        <v>529</v>
      </c>
      <c r="N143" s="92" t="s">
        <v>237</v>
      </c>
      <c r="O143" s="92" t="s">
        <v>530</v>
      </c>
      <c r="P143" s="92"/>
      <c r="Q143" s="103"/>
    </row>
    <row r="144" spans="2:17">
      <c r="B144" s="92"/>
      <c r="C144" s="93"/>
      <c r="D144" s="92"/>
      <c r="E144" s="92"/>
      <c r="F144" s="92"/>
      <c r="G144" s="94"/>
      <c r="H144" s="94"/>
      <c r="I144" s="94"/>
      <c r="J144" s="92"/>
      <c r="K144" s="92" t="s">
        <v>234</v>
      </c>
      <c r="L144" s="92" t="s">
        <v>303</v>
      </c>
      <c r="M144" s="92" t="s">
        <v>531</v>
      </c>
      <c r="N144" s="92" t="s">
        <v>250</v>
      </c>
      <c r="O144" s="92" t="s">
        <v>278</v>
      </c>
      <c r="P144" s="92" t="s">
        <v>233</v>
      </c>
      <c r="Q144" s="103"/>
    </row>
    <row r="145" spans="2:17">
      <c r="B145" s="92"/>
      <c r="C145" s="93"/>
      <c r="D145" s="92"/>
      <c r="E145" s="92"/>
      <c r="F145" s="92"/>
      <c r="G145" s="94"/>
      <c r="H145" s="94"/>
      <c r="I145" s="94"/>
      <c r="J145" s="92"/>
      <c r="K145" s="92" t="s">
        <v>245</v>
      </c>
      <c r="L145" s="92" t="s">
        <v>248</v>
      </c>
      <c r="M145" s="92" t="s">
        <v>532</v>
      </c>
      <c r="N145" s="92" t="s">
        <v>250</v>
      </c>
      <c r="O145" s="92" t="s">
        <v>533</v>
      </c>
      <c r="P145" s="92" t="s">
        <v>332</v>
      </c>
      <c r="Q145" s="103"/>
    </row>
    <row r="146" spans="2:17">
      <c r="B146" s="92"/>
      <c r="C146" s="93"/>
      <c r="D146" s="92"/>
      <c r="E146" s="92"/>
      <c r="F146" s="92"/>
      <c r="G146" s="94"/>
      <c r="H146" s="94"/>
      <c r="I146" s="94"/>
      <c r="J146" s="92"/>
      <c r="K146" s="92" t="s">
        <v>245</v>
      </c>
      <c r="L146" s="92" t="s">
        <v>248</v>
      </c>
      <c r="M146" s="92" t="s">
        <v>534</v>
      </c>
      <c r="N146" s="92" t="s">
        <v>250</v>
      </c>
      <c r="O146" s="92" t="s">
        <v>535</v>
      </c>
      <c r="P146" s="92" t="s">
        <v>332</v>
      </c>
      <c r="Q146" s="103"/>
    </row>
    <row r="147" spans="2:17">
      <c r="B147" s="92"/>
      <c r="C147" s="93"/>
      <c r="D147" s="92"/>
      <c r="E147" s="92"/>
      <c r="F147" s="92"/>
      <c r="G147" s="94"/>
      <c r="H147" s="94"/>
      <c r="I147" s="94"/>
      <c r="J147" s="92"/>
      <c r="K147" s="92" t="s">
        <v>245</v>
      </c>
      <c r="L147" s="92" t="s">
        <v>336</v>
      </c>
      <c r="M147" s="92" t="s">
        <v>536</v>
      </c>
      <c r="N147" s="92" t="s">
        <v>237</v>
      </c>
      <c r="O147" s="92" t="s">
        <v>537</v>
      </c>
      <c r="P147" s="92"/>
      <c r="Q147" s="103"/>
    </row>
    <row r="148" ht="24" spans="2:17">
      <c r="B148" s="92"/>
      <c r="C148" s="93"/>
      <c r="D148" s="92"/>
      <c r="E148" s="92"/>
      <c r="F148" s="92"/>
      <c r="G148" s="94"/>
      <c r="H148" s="94"/>
      <c r="I148" s="94"/>
      <c r="J148" s="92"/>
      <c r="K148" s="92" t="s">
        <v>228</v>
      </c>
      <c r="L148" s="92" t="s">
        <v>229</v>
      </c>
      <c r="M148" s="92" t="s">
        <v>277</v>
      </c>
      <c r="N148" s="92" t="s">
        <v>250</v>
      </c>
      <c r="O148" s="92" t="s">
        <v>278</v>
      </c>
      <c r="P148" s="92" t="s">
        <v>233</v>
      </c>
      <c r="Q148" s="103"/>
    </row>
    <row r="149" spans="2:17">
      <c r="B149" s="92"/>
      <c r="C149" s="93" t="s">
        <v>538</v>
      </c>
      <c r="D149" s="92" t="s">
        <v>223</v>
      </c>
      <c r="E149" s="92" t="s">
        <v>383</v>
      </c>
      <c r="F149" s="92" t="s">
        <v>384</v>
      </c>
      <c r="G149" s="94" t="s">
        <v>539</v>
      </c>
      <c r="H149" s="94" t="s">
        <v>539</v>
      </c>
      <c r="I149" s="94"/>
      <c r="J149" s="92" t="s">
        <v>540</v>
      </c>
      <c r="K149" s="92" t="s">
        <v>245</v>
      </c>
      <c r="L149" s="92" t="s">
        <v>248</v>
      </c>
      <c r="M149" s="92" t="s">
        <v>541</v>
      </c>
      <c r="N149" s="92" t="s">
        <v>231</v>
      </c>
      <c r="O149" s="92" t="s">
        <v>503</v>
      </c>
      <c r="P149" s="92" t="s">
        <v>252</v>
      </c>
      <c r="Q149" s="103"/>
    </row>
    <row r="150" spans="2:17">
      <c r="B150" s="92"/>
      <c r="C150" s="93"/>
      <c r="D150" s="92"/>
      <c r="E150" s="92"/>
      <c r="F150" s="92"/>
      <c r="G150" s="94"/>
      <c r="H150" s="94"/>
      <c r="I150" s="94"/>
      <c r="J150" s="92"/>
      <c r="K150" s="92" t="s">
        <v>245</v>
      </c>
      <c r="L150" s="92" t="s">
        <v>246</v>
      </c>
      <c r="M150" s="92" t="s">
        <v>542</v>
      </c>
      <c r="N150" s="92" t="s">
        <v>237</v>
      </c>
      <c r="O150" s="92" t="s">
        <v>543</v>
      </c>
      <c r="P150" s="92"/>
      <c r="Q150" s="103"/>
    </row>
    <row r="151" ht="24" spans="2:17">
      <c r="B151" s="92"/>
      <c r="C151" s="93"/>
      <c r="D151" s="92"/>
      <c r="E151" s="92"/>
      <c r="F151" s="92"/>
      <c r="G151" s="94"/>
      <c r="H151" s="94"/>
      <c r="I151" s="94"/>
      <c r="J151" s="92"/>
      <c r="K151" s="92" t="s">
        <v>234</v>
      </c>
      <c r="L151" s="92" t="s">
        <v>303</v>
      </c>
      <c r="M151" s="92" t="s">
        <v>544</v>
      </c>
      <c r="N151" s="92" t="s">
        <v>237</v>
      </c>
      <c r="O151" s="92" t="s">
        <v>238</v>
      </c>
      <c r="P151" s="92"/>
      <c r="Q151" s="103"/>
    </row>
    <row r="152" ht="24" spans="2:17">
      <c r="B152" s="92"/>
      <c r="C152" s="93"/>
      <c r="D152" s="92"/>
      <c r="E152" s="92"/>
      <c r="F152" s="92"/>
      <c r="G152" s="94"/>
      <c r="H152" s="94"/>
      <c r="I152" s="94"/>
      <c r="J152" s="92"/>
      <c r="K152" s="92" t="s">
        <v>234</v>
      </c>
      <c r="L152" s="92" t="s">
        <v>235</v>
      </c>
      <c r="M152" s="92" t="s">
        <v>545</v>
      </c>
      <c r="N152" s="92" t="s">
        <v>237</v>
      </c>
      <c r="O152" s="92" t="s">
        <v>238</v>
      </c>
      <c r="P152" s="92"/>
      <c r="Q152" s="103"/>
    </row>
    <row r="153" spans="2:17">
      <c r="B153" s="92"/>
      <c r="C153" s="93"/>
      <c r="D153" s="92"/>
      <c r="E153" s="92"/>
      <c r="F153" s="92"/>
      <c r="G153" s="94"/>
      <c r="H153" s="94"/>
      <c r="I153" s="94"/>
      <c r="J153" s="92"/>
      <c r="K153" s="92" t="s">
        <v>239</v>
      </c>
      <c r="L153" s="92" t="s">
        <v>240</v>
      </c>
      <c r="M153" s="92" t="s">
        <v>546</v>
      </c>
      <c r="N153" s="92" t="s">
        <v>242</v>
      </c>
      <c r="O153" s="92" t="s">
        <v>547</v>
      </c>
      <c r="P153" s="92" t="s">
        <v>268</v>
      </c>
      <c r="Q153" s="103"/>
    </row>
    <row r="154" ht="24" spans="2:17">
      <c r="B154" s="92"/>
      <c r="C154" s="93" t="s">
        <v>548</v>
      </c>
      <c r="D154" s="92" t="s">
        <v>223</v>
      </c>
      <c r="E154" s="92" t="s">
        <v>469</v>
      </c>
      <c r="F154" s="92" t="s">
        <v>470</v>
      </c>
      <c r="G154" s="94" t="s">
        <v>549</v>
      </c>
      <c r="H154" s="94" t="s">
        <v>549</v>
      </c>
      <c r="I154" s="94"/>
      <c r="J154" s="92" t="s">
        <v>550</v>
      </c>
      <c r="K154" s="92" t="s">
        <v>228</v>
      </c>
      <c r="L154" s="92" t="s">
        <v>229</v>
      </c>
      <c r="M154" s="92" t="s">
        <v>551</v>
      </c>
      <c r="N154" s="92" t="s">
        <v>231</v>
      </c>
      <c r="O154" s="92" t="s">
        <v>552</v>
      </c>
      <c r="P154" s="92" t="s">
        <v>233</v>
      </c>
      <c r="Q154" s="103"/>
    </row>
    <row r="155" ht="24" spans="2:17">
      <c r="B155" s="92"/>
      <c r="C155" s="93"/>
      <c r="D155" s="92"/>
      <c r="E155" s="92"/>
      <c r="F155" s="92"/>
      <c r="G155" s="94"/>
      <c r="H155" s="94"/>
      <c r="I155" s="94"/>
      <c r="J155" s="92"/>
      <c r="K155" s="92" t="s">
        <v>228</v>
      </c>
      <c r="L155" s="92" t="s">
        <v>229</v>
      </c>
      <c r="M155" s="92" t="s">
        <v>553</v>
      </c>
      <c r="N155" s="92" t="s">
        <v>231</v>
      </c>
      <c r="O155" s="92" t="s">
        <v>552</v>
      </c>
      <c r="P155" s="92" t="s">
        <v>233</v>
      </c>
      <c r="Q155" s="103"/>
    </row>
    <row r="156" spans="2:17">
      <c r="B156" s="92"/>
      <c r="C156" s="93"/>
      <c r="D156" s="92"/>
      <c r="E156" s="92"/>
      <c r="F156" s="92"/>
      <c r="G156" s="94"/>
      <c r="H156" s="94"/>
      <c r="I156" s="94"/>
      <c r="J156" s="92"/>
      <c r="K156" s="92" t="s">
        <v>234</v>
      </c>
      <c r="L156" s="92" t="s">
        <v>274</v>
      </c>
      <c r="M156" s="92" t="s">
        <v>554</v>
      </c>
      <c r="N156" s="92" t="s">
        <v>231</v>
      </c>
      <c r="O156" s="92" t="s">
        <v>353</v>
      </c>
      <c r="P156" s="92" t="s">
        <v>555</v>
      </c>
      <c r="Q156" s="103"/>
    </row>
    <row r="157" spans="2:17">
      <c r="B157" s="92"/>
      <c r="C157" s="93"/>
      <c r="D157" s="92"/>
      <c r="E157" s="92"/>
      <c r="F157" s="92"/>
      <c r="G157" s="94"/>
      <c r="H157" s="94"/>
      <c r="I157" s="94"/>
      <c r="J157" s="92"/>
      <c r="K157" s="92" t="s">
        <v>239</v>
      </c>
      <c r="L157" s="92" t="s">
        <v>240</v>
      </c>
      <c r="M157" s="92" t="s">
        <v>556</v>
      </c>
      <c r="N157" s="92" t="s">
        <v>242</v>
      </c>
      <c r="O157" s="92" t="s">
        <v>557</v>
      </c>
      <c r="P157" s="92" t="s">
        <v>268</v>
      </c>
      <c r="Q157" s="103"/>
    </row>
    <row r="158" spans="2:17">
      <c r="B158" s="92"/>
      <c r="C158" s="93"/>
      <c r="D158" s="92"/>
      <c r="E158" s="92"/>
      <c r="F158" s="92"/>
      <c r="G158" s="94"/>
      <c r="H158" s="94"/>
      <c r="I158" s="94"/>
      <c r="J158" s="92"/>
      <c r="K158" s="92" t="s">
        <v>239</v>
      </c>
      <c r="L158" s="92" t="s">
        <v>240</v>
      </c>
      <c r="M158" s="92" t="s">
        <v>558</v>
      </c>
      <c r="N158" s="92" t="s">
        <v>242</v>
      </c>
      <c r="O158" s="92" t="s">
        <v>559</v>
      </c>
      <c r="P158" s="92" t="s">
        <v>268</v>
      </c>
      <c r="Q158" s="103"/>
    </row>
    <row r="159" spans="2:17">
      <c r="B159" s="92"/>
      <c r="C159" s="93"/>
      <c r="D159" s="92"/>
      <c r="E159" s="92"/>
      <c r="F159" s="92"/>
      <c r="G159" s="94"/>
      <c r="H159" s="94"/>
      <c r="I159" s="94"/>
      <c r="J159" s="92"/>
      <c r="K159" s="92" t="s">
        <v>239</v>
      </c>
      <c r="L159" s="92" t="s">
        <v>240</v>
      </c>
      <c r="M159" s="92" t="s">
        <v>560</v>
      </c>
      <c r="N159" s="92" t="s">
        <v>242</v>
      </c>
      <c r="O159" s="92" t="s">
        <v>559</v>
      </c>
      <c r="P159" s="92" t="s">
        <v>268</v>
      </c>
      <c r="Q159" s="103"/>
    </row>
    <row r="160" spans="2:17">
      <c r="B160" s="92"/>
      <c r="C160" s="93"/>
      <c r="D160" s="92"/>
      <c r="E160" s="92"/>
      <c r="F160" s="92"/>
      <c r="G160" s="94"/>
      <c r="H160" s="94"/>
      <c r="I160" s="94"/>
      <c r="J160" s="92"/>
      <c r="K160" s="92" t="s">
        <v>245</v>
      </c>
      <c r="L160" s="92" t="s">
        <v>248</v>
      </c>
      <c r="M160" s="92" t="s">
        <v>561</v>
      </c>
      <c r="N160" s="92" t="s">
        <v>231</v>
      </c>
      <c r="O160" s="92" t="s">
        <v>562</v>
      </c>
      <c r="P160" s="92" t="s">
        <v>482</v>
      </c>
      <c r="Q160" s="103"/>
    </row>
    <row r="161" spans="2:17">
      <c r="B161" s="92"/>
      <c r="C161" s="93"/>
      <c r="D161" s="92"/>
      <c r="E161" s="92"/>
      <c r="F161" s="92"/>
      <c r="G161" s="94"/>
      <c r="H161" s="94"/>
      <c r="I161" s="94"/>
      <c r="J161" s="92"/>
      <c r="K161" s="92" t="s">
        <v>245</v>
      </c>
      <c r="L161" s="92" t="s">
        <v>248</v>
      </c>
      <c r="M161" s="92" t="s">
        <v>563</v>
      </c>
      <c r="N161" s="92" t="s">
        <v>250</v>
      </c>
      <c r="O161" s="92" t="s">
        <v>324</v>
      </c>
      <c r="P161" s="92" t="s">
        <v>264</v>
      </c>
      <c r="Q161" s="103"/>
    </row>
    <row r="162" spans="2:17">
      <c r="B162" s="92"/>
      <c r="C162" s="93"/>
      <c r="D162" s="92"/>
      <c r="E162" s="92"/>
      <c r="F162" s="92"/>
      <c r="G162" s="94"/>
      <c r="H162" s="94"/>
      <c r="I162" s="94"/>
      <c r="J162" s="92"/>
      <c r="K162" s="92" t="s">
        <v>245</v>
      </c>
      <c r="L162" s="92" t="s">
        <v>246</v>
      </c>
      <c r="M162" s="92" t="s">
        <v>564</v>
      </c>
      <c r="N162" s="92" t="s">
        <v>250</v>
      </c>
      <c r="O162" s="92" t="s">
        <v>359</v>
      </c>
      <c r="P162" s="92" t="s">
        <v>264</v>
      </c>
      <c r="Q162" s="103"/>
    </row>
    <row r="163" spans="2:17">
      <c r="B163" s="92"/>
      <c r="C163" s="93"/>
      <c r="D163" s="92"/>
      <c r="E163" s="92"/>
      <c r="F163" s="92"/>
      <c r="G163" s="94"/>
      <c r="H163" s="94"/>
      <c r="I163" s="94"/>
      <c r="J163" s="92"/>
      <c r="K163" s="92" t="s">
        <v>245</v>
      </c>
      <c r="L163" s="92" t="s">
        <v>246</v>
      </c>
      <c r="M163" s="92" t="s">
        <v>565</v>
      </c>
      <c r="N163" s="92" t="s">
        <v>231</v>
      </c>
      <c r="O163" s="92" t="s">
        <v>552</v>
      </c>
      <c r="P163" s="92" t="s">
        <v>233</v>
      </c>
      <c r="Q163" s="103"/>
    </row>
    <row r="164" spans="2:17">
      <c r="B164" s="92"/>
      <c r="C164" s="93"/>
      <c r="D164" s="92"/>
      <c r="E164" s="92"/>
      <c r="F164" s="92"/>
      <c r="G164" s="94"/>
      <c r="H164" s="94"/>
      <c r="I164" s="94"/>
      <c r="J164" s="92"/>
      <c r="K164" s="92" t="s">
        <v>245</v>
      </c>
      <c r="L164" s="92" t="s">
        <v>336</v>
      </c>
      <c r="M164" s="92" t="s">
        <v>566</v>
      </c>
      <c r="N164" s="92" t="s">
        <v>237</v>
      </c>
      <c r="O164" s="92" t="s">
        <v>567</v>
      </c>
      <c r="P164" s="92"/>
      <c r="Q164" s="103"/>
    </row>
    <row r="165" spans="2:17">
      <c r="B165" s="92"/>
      <c r="C165" s="93"/>
      <c r="D165" s="92"/>
      <c r="E165" s="92"/>
      <c r="F165" s="92"/>
      <c r="G165" s="94"/>
      <c r="H165" s="94"/>
      <c r="I165" s="94"/>
      <c r="J165" s="92"/>
      <c r="K165" s="92" t="s">
        <v>245</v>
      </c>
      <c r="L165" s="92" t="s">
        <v>336</v>
      </c>
      <c r="M165" s="92" t="s">
        <v>568</v>
      </c>
      <c r="N165" s="92" t="s">
        <v>237</v>
      </c>
      <c r="O165" s="92" t="s">
        <v>567</v>
      </c>
      <c r="P165" s="92"/>
      <c r="Q165" s="103"/>
    </row>
    <row r="166" spans="2:17">
      <c r="B166" s="92"/>
      <c r="C166" s="93" t="s">
        <v>569</v>
      </c>
      <c r="D166" s="92" t="s">
        <v>223</v>
      </c>
      <c r="E166" s="92" t="s">
        <v>570</v>
      </c>
      <c r="F166" s="92" t="s">
        <v>571</v>
      </c>
      <c r="G166" s="94" t="s">
        <v>572</v>
      </c>
      <c r="H166" s="94" t="s">
        <v>572</v>
      </c>
      <c r="I166" s="94"/>
      <c r="J166" s="92" t="s">
        <v>573</v>
      </c>
      <c r="K166" s="92" t="s">
        <v>234</v>
      </c>
      <c r="L166" s="92" t="s">
        <v>235</v>
      </c>
      <c r="M166" s="92" t="s">
        <v>574</v>
      </c>
      <c r="N166" s="92" t="s">
        <v>231</v>
      </c>
      <c r="O166" s="92" t="s">
        <v>464</v>
      </c>
      <c r="P166" s="92" t="s">
        <v>233</v>
      </c>
      <c r="Q166" s="103"/>
    </row>
    <row r="167" spans="2:17">
      <c r="B167" s="92"/>
      <c r="C167" s="93"/>
      <c r="D167" s="92"/>
      <c r="E167" s="92"/>
      <c r="F167" s="92"/>
      <c r="G167" s="94"/>
      <c r="H167" s="94"/>
      <c r="I167" s="94"/>
      <c r="J167" s="92"/>
      <c r="K167" s="92" t="s">
        <v>245</v>
      </c>
      <c r="L167" s="92" t="s">
        <v>248</v>
      </c>
      <c r="M167" s="92" t="s">
        <v>575</v>
      </c>
      <c r="N167" s="92" t="s">
        <v>242</v>
      </c>
      <c r="O167" s="92" t="s">
        <v>576</v>
      </c>
      <c r="P167" s="92" t="s">
        <v>577</v>
      </c>
      <c r="Q167" s="103"/>
    </row>
    <row r="168" spans="2:17">
      <c r="B168" s="92"/>
      <c r="C168" s="93"/>
      <c r="D168" s="92"/>
      <c r="E168" s="92"/>
      <c r="F168" s="92"/>
      <c r="G168" s="94"/>
      <c r="H168" s="94"/>
      <c r="I168" s="94"/>
      <c r="J168" s="92"/>
      <c r="K168" s="92" t="s">
        <v>245</v>
      </c>
      <c r="L168" s="92" t="s">
        <v>246</v>
      </c>
      <c r="M168" s="92" t="s">
        <v>578</v>
      </c>
      <c r="N168" s="92" t="s">
        <v>231</v>
      </c>
      <c r="O168" s="92" t="s">
        <v>258</v>
      </c>
      <c r="P168" s="92" t="s">
        <v>335</v>
      </c>
      <c r="Q168" s="103"/>
    </row>
    <row r="169" spans="2:17">
      <c r="B169" s="92"/>
      <c r="C169" s="93"/>
      <c r="D169" s="92"/>
      <c r="E169" s="92"/>
      <c r="F169" s="92"/>
      <c r="G169" s="94"/>
      <c r="H169" s="94"/>
      <c r="I169" s="94"/>
      <c r="J169" s="92"/>
      <c r="K169" s="92" t="s">
        <v>245</v>
      </c>
      <c r="L169" s="92" t="s">
        <v>336</v>
      </c>
      <c r="M169" s="92" t="s">
        <v>579</v>
      </c>
      <c r="N169" s="92" t="s">
        <v>237</v>
      </c>
      <c r="O169" s="92" t="s">
        <v>580</v>
      </c>
      <c r="P169" s="92"/>
      <c r="Q169" s="103"/>
    </row>
    <row r="170" spans="2:17">
      <c r="B170" s="92"/>
      <c r="C170" s="93"/>
      <c r="D170" s="92"/>
      <c r="E170" s="92"/>
      <c r="F170" s="92"/>
      <c r="G170" s="94"/>
      <c r="H170" s="94"/>
      <c r="I170" s="94"/>
      <c r="J170" s="92"/>
      <c r="K170" s="92" t="s">
        <v>239</v>
      </c>
      <c r="L170" s="92" t="s">
        <v>240</v>
      </c>
      <c r="M170" s="92" t="s">
        <v>581</v>
      </c>
      <c r="N170" s="92" t="s">
        <v>242</v>
      </c>
      <c r="O170" s="92" t="s">
        <v>464</v>
      </c>
      <c r="P170" s="92" t="s">
        <v>268</v>
      </c>
      <c r="Q170" s="103"/>
    </row>
    <row r="171" ht="24" spans="2:17">
      <c r="B171" s="92"/>
      <c r="C171" s="93"/>
      <c r="D171" s="92"/>
      <c r="E171" s="92"/>
      <c r="F171" s="92"/>
      <c r="G171" s="94"/>
      <c r="H171" s="94"/>
      <c r="I171" s="94"/>
      <c r="J171" s="92"/>
      <c r="K171" s="92" t="s">
        <v>228</v>
      </c>
      <c r="L171" s="92" t="s">
        <v>229</v>
      </c>
      <c r="M171" s="92" t="s">
        <v>277</v>
      </c>
      <c r="N171" s="92" t="s">
        <v>231</v>
      </c>
      <c r="O171" s="92" t="s">
        <v>464</v>
      </c>
      <c r="P171" s="92" t="s">
        <v>233</v>
      </c>
      <c r="Q171" s="103"/>
    </row>
    <row r="172" spans="2:17">
      <c r="B172" s="92"/>
      <c r="C172" s="93" t="s">
        <v>582</v>
      </c>
      <c r="D172" s="92" t="s">
        <v>223</v>
      </c>
      <c r="E172" s="92" t="s">
        <v>583</v>
      </c>
      <c r="F172" s="92" t="s">
        <v>584</v>
      </c>
      <c r="G172" s="94" t="s">
        <v>585</v>
      </c>
      <c r="H172" s="94" t="s">
        <v>585</v>
      </c>
      <c r="I172" s="94"/>
      <c r="J172" s="92" t="s">
        <v>586</v>
      </c>
      <c r="K172" s="92" t="s">
        <v>245</v>
      </c>
      <c r="L172" s="92" t="s">
        <v>336</v>
      </c>
      <c r="M172" s="92" t="s">
        <v>587</v>
      </c>
      <c r="N172" s="92" t="s">
        <v>237</v>
      </c>
      <c r="O172" s="92" t="s">
        <v>588</v>
      </c>
      <c r="P172" s="92"/>
      <c r="Q172" s="103"/>
    </row>
    <row r="173" ht="24" spans="2:17">
      <c r="B173" s="92"/>
      <c r="C173" s="93"/>
      <c r="D173" s="92"/>
      <c r="E173" s="92"/>
      <c r="F173" s="92"/>
      <c r="G173" s="94"/>
      <c r="H173" s="94"/>
      <c r="I173" s="94"/>
      <c r="J173" s="92"/>
      <c r="K173" s="92" t="s">
        <v>245</v>
      </c>
      <c r="L173" s="92" t="s">
        <v>336</v>
      </c>
      <c r="M173" s="92" t="s">
        <v>589</v>
      </c>
      <c r="N173" s="92" t="s">
        <v>237</v>
      </c>
      <c r="O173" s="92" t="s">
        <v>590</v>
      </c>
      <c r="P173" s="92"/>
      <c r="Q173" s="103"/>
    </row>
    <row r="174" spans="2:17">
      <c r="B174" s="92"/>
      <c r="C174" s="93"/>
      <c r="D174" s="92"/>
      <c r="E174" s="92"/>
      <c r="F174" s="92"/>
      <c r="G174" s="94"/>
      <c r="H174" s="94"/>
      <c r="I174" s="94"/>
      <c r="J174" s="92"/>
      <c r="K174" s="92" t="s">
        <v>245</v>
      </c>
      <c r="L174" s="92" t="s">
        <v>336</v>
      </c>
      <c r="M174" s="92" t="s">
        <v>591</v>
      </c>
      <c r="N174" s="92" t="s">
        <v>237</v>
      </c>
      <c r="O174" s="92" t="s">
        <v>592</v>
      </c>
      <c r="P174" s="92"/>
      <c r="Q174" s="103"/>
    </row>
    <row r="175" spans="2:17">
      <c r="B175" s="92"/>
      <c r="C175" s="93"/>
      <c r="D175" s="92"/>
      <c r="E175" s="92"/>
      <c r="F175" s="92"/>
      <c r="G175" s="94"/>
      <c r="H175" s="94"/>
      <c r="I175" s="94"/>
      <c r="J175" s="92"/>
      <c r="K175" s="92" t="s">
        <v>245</v>
      </c>
      <c r="L175" s="92" t="s">
        <v>248</v>
      </c>
      <c r="M175" s="92" t="s">
        <v>593</v>
      </c>
      <c r="N175" s="92" t="s">
        <v>250</v>
      </c>
      <c r="O175" s="92" t="s">
        <v>258</v>
      </c>
      <c r="P175" s="92" t="s">
        <v>335</v>
      </c>
      <c r="Q175" s="103"/>
    </row>
    <row r="176" spans="2:17">
      <c r="B176" s="92"/>
      <c r="C176" s="93"/>
      <c r="D176" s="92"/>
      <c r="E176" s="92"/>
      <c r="F176" s="92"/>
      <c r="G176" s="94"/>
      <c r="H176" s="94"/>
      <c r="I176" s="94"/>
      <c r="J176" s="92"/>
      <c r="K176" s="92" t="s">
        <v>245</v>
      </c>
      <c r="L176" s="92" t="s">
        <v>248</v>
      </c>
      <c r="M176" s="92" t="s">
        <v>594</v>
      </c>
      <c r="N176" s="92" t="s">
        <v>250</v>
      </c>
      <c r="O176" s="92" t="s">
        <v>324</v>
      </c>
      <c r="P176" s="92" t="s">
        <v>259</v>
      </c>
      <c r="Q176" s="103"/>
    </row>
    <row r="177" spans="2:17">
      <c r="B177" s="92"/>
      <c r="C177" s="93"/>
      <c r="D177" s="92"/>
      <c r="E177" s="92"/>
      <c r="F177" s="92"/>
      <c r="G177" s="94"/>
      <c r="H177" s="94"/>
      <c r="I177" s="94"/>
      <c r="J177" s="92"/>
      <c r="K177" s="92" t="s">
        <v>245</v>
      </c>
      <c r="L177" s="92" t="s">
        <v>248</v>
      </c>
      <c r="M177" s="92" t="s">
        <v>595</v>
      </c>
      <c r="N177" s="92" t="s">
        <v>250</v>
      </c>
      <c r="O177" s="92" t="s">
        <v>258</v>
      </c>
      <c r="P177" s="92" t="s">
        <v>259</v>
      </c>
      <c r="Q177" s="103"/>
    </row>
    <row r="178" spans="2:17">
      <c r="B178" s="92"/>
      <c r="C178" s="93"/>
      <c r="D178" s="92"/>
      <c r="E178" s="92"/>
      <c r="F178" s="92"/>
      <c r="G178" s="94"/>
      <c r="H178" s="94"/>
      <c r="I178" s="94"/>
      <c r="J178" s="92"/>
      <c r="K178" s="92" t="s">
        <v>245</v>
      </c>
      <c r="L178" s="92" t="s">
        <v>248</v>
      </c>
      <c r="M178" s="92" t="s">
        <v>596</v>
      </c>
      <c r="N178" s="92" t="s">
        <v>250</v>
      </c>
      <c r="O178" s="92" t="s">
        <v>317</v>
      </c>
      <c r="P178" s="92" t="s">
        <v>335</v>
      </c>
      <c r="Q178" s="103"/>
    </row>
    <row r="179" spans="2:17">
      <c r="B179" s="92"/>
      <c r="C179" s="93"/>
      <c r="D179" s="92"/>
      <c r="E179" s="92"/>
      <c r="F179" s="92"/>
      <c r="G179" s="94"/>
      <c r="H179" s="94"/>
      <c r="I179" s="94"/>
      <c r="J179" s="92"/>
      <c r="K179" s="92" t="s">
        <v>245</v>
      </c>
      <c r="L179" s="92" t="s">
        <v>248</v>
      </c>
      <c r="M179" s="92" t="s">
        <v>597</v>
      </c>
      <c r="N179" s="92" t="s">
        <v>250</v>
      </c>
      <c r="O179" s="92" t="s">
        <v>258</v>
      </c>
      <c r="P179" s="92" t="s">
        <v>259</v>
      </c>
      <c r="Q179" s="103"/>
    </row>
    <row r="180" ht="24" spans="2:17">
      <c r="B180" s="92"/>
      <c r="C180" s="93"/>
      <c r="D180" s="92"/>
      <c r="E180" s="92"/>
      <c r="F180" s="92"/>
      <c r="G180" s="94"/>
      <c r="H180" s="94"/>
      <c r="I180" s="94"/>
      <c r="J180" s="92"/>
      <c r="K180" s="92" t="s">
        <v>245</v>
      </c>
      <c r="L180" s="92" t="s">
        <v>248</v>
      </c>
      <c r="M180" s="92" t="s">
        <v>598</v>
      </c>
      <c r="N180" s="92" t="s">
        <v>250</v>
      </c>
      <c r="O180" s="92" t="s">
        <v>258</v>
      </c>
      <c r="P180" s="92" t="s">
        <v>259</v>
      </c>
      <c r="Q180" s="103"/>
    </row>
    <row r="181" ht="24" spans="2:17">
      <c r="B181" s="92"/>
      <c r="C181" s="93"/>
      <c r="D181" s="92"/>
      <c r="E181" s="92"/>
      <c r="F181" s="92"/>
      <c r="G181" s="94"/>
      <c r="H181" s="94"/>
      <c r="I181" s="94"/>
      <c r="J181" s="92"/>
      <c r="K181" s="92" t="s">
        <v>245</v>
      </c>
      <c r="L181" s="92" t="s">
        <v>246</v>
      </c>
      <c r="M181" s="92" t="s">
        <v>599</v>
      </c>
      <c r="N181" s="92" t="s">
        <v>237</v>
      </c>
      <c r="O181" s="92" t="s">
        <v>600</v>
      </c>
      <c r="P181" s="92"/>
      <c r="Q181" s="103"/>
    </row>
    <row r="182" spans="2:17">
      <c r="B182" s="92"/>
      <c r="C182" s="93"/>
      <c r="D182" s="92"/>
      <c r="E182" s="92"/>
      <c r="F182" s="92"/>
      <c r="G182" s="94"/>
      <c r="H182" s="94"/>
      <c r="I182" s="94"/>
      <c r="J182" s="92"/>
      <c r="K182" s="92" t="s">
        <v>239</v>
      </c>
      <c r="L182" s="92" t="s">
        <v>240</v>
      </c>
      <c r="M182" s="92" t="s">
        <v>601</v>
      </c>
      <c r="N182" s="92" t="s">
        <v>242</v>
      </c>
      <c r="O182" s="92" t="s">
        <v>602</v>
      </c>
      <c r="P182" s="92" t="s">
        <v>467</v>
      </c>
      <c r="Q182" s="103"/>
    </row>
    <row r="183" ht="48" spans="2:17">
      <c r="B183" s="92"/>
      <c r="C183" s="93"/>
      <c r="D183" s="92"/>
      <c r="E183" s="92"/>
      <c r="F183" s="92"/>
      <c r="G183" s="94"/>
      <c r="H183" s="94"/>
      <c r="I183" s="94"/>
      <c r="J183" s="92"/>
      <c r="K183" s="92" t="s">
        <v>234</v>
      </c>
      <c r="L183" s="92" t="s">
        <v>235</v>
      </c>
      <c r="M183" s="92" t="s">
        <v>603</v>
      </c>
      <c r="N183" s="92" t="s">
        <v>237</v>
      </c>
      <c r="O183" s="92" t="s">
        <v>604</v>
      </c>
      <c r="P183" s="92"/>
      <c r="Q183" s="103"/>
    </row>
    <row r="184" spans="2:17">
      <c r="B184" s="92"/>
      <c r="C184" s="93" t="s">
        <v>605</v>
      </c>
      <c r="D184" s="92" t="s">
        <v>223</v>
      </c>
      <c r="E184" s="92" t="s">
        <v>606</v>
      </c>
      <c r="F184" s="92" t="s">
        <v>607</v>
      </c>
      <c r="G184" s="94" t="s">
        <v>608</v>
      </c>
      <c r="H184" s="94" t="s">
        <v>608</v>
      </c>
      <c r="I184" s="94"/>
      <c r="J184" s="92" t="s">
        <v>609</v>
      </c>
      <c r="K184" s="92" t="s">
        <v>245</v>
      </c>
      <c r="L184" s="92" t="s">
        <v>248</v>
      </c>
      <c r="M184" s="92" t="s">
        <v>610</v>
      </c>
      <c r="N184" s="92" t="s">
        <v>231</v>
      </c>
      <c r="O184" s="92" t="s">
        <v>611</v>
      </c>
      <c r="P184" s="92" t="s">
        <v>612</v>
      </c>
      <c r="Q184" s="103"/>
    </row>
    <row r="185" ht="24" spans="2:17">
      <c r="B185" s="92"/>
      <c r="C185" s="93"/>
      <c r="D185" s="92"/>
      <c r="E185" s="92"/>
      <c r="F185" s="92"/>
      <c r="G185" s="94"/>
      <c r="H185" s="94"/>
      <c r="I185" s="94"/>
      <c r="J185" s="92"/>
      <c r="K185" s="92" t="s">
        <v>245</v>
      </c>
      <c r="L185" s="92" t="s">
        <v>336</v>
      </c>
      <c r="M185" s="92" t="s">
        <v>613</v>
      </c>
      <c r="N185" s="92" t="s">
        <v>242</v>
      </c>
      <c r="O185" s="92" t="s">
        <v>283</v>
      </c>
      <c r="P185" s="92" t="s">
        <v>614</v>
      </c>
      <c r="Q185" s="103"/>
    </row>
    <row r="186" ht="24" spans="2:17">
      <c r="B186" s="92"/>
      <c r="C186" s="93"/>
      <c r="D186" s="92"/>
      <c r="E186" s="92"/>
      <c r="F186" s="92"/>
      <c r="G186" s="94"/>
      <c r="H186" s="94"/>
      <c r="I186" s="94"/>
      <c r="J186" s="92"/>
      <c r="K186" s="92" t="s">
        <v>245</v>
      </c>
      <c r="L186" s="92" t="s">
        <v>336</v>
      </c>
      <c r="M186" s="92" t="s">
        <v>615</v>
      </c>
      <c r="N186" s="92" t="s">
        <v>242</v>
      </c>
      <c r="O186" s="92" t="s">
        <v>283</v>
      </c>
      <c r="P186" s="92" t="s">
        <v>614</v>
      </c>
      <c r="Q186" s="103"/>
    </row>
    <row r="187" spans="2:17">
      <c r="B187" s="92"/>
      <c r="C187" s="93"/>
      <c r="D187" s="92"/>
      <c r="E187" s="92"/>
      <c r="F187" s="92"/>
      <c r="G187" s="94"/>
      <c r="H187" s="94"/>
      <c r="I187" s="94"/>
      <c r="J187" s="92"/>
      <c r="K187" s="92" t="s">
        <v>245</v>
      </c>
      <c r="L187" s="92" t="s">
        <v>246</v>
      </c>
      <c r="M187" s="92" t="s">
        <v>616</v>
      </c>
      <c r="N187" s="92" t="s">
        <v>231</v>
      </c>
      <c r="O187" s="92" t="s">
        <v>301</v>
      </c>
      <c r="P187" s="92" t="s">
        <v>233</v>
      </c>
      <c r="Q187" s="103"/>
    </row>
    <row r="188" ht="24" spans="2:17">
      <c r="B188" s="92"/>
      <c r="C188" s="93"/>
      <c r="D188" s="92"/>
      <c r="E188" s="92"/>
      <c r="F188" s="92"/>
      <c r="G188" s="94"/>
      <c r="H188" s="94"/>
      <c r="I188" s="94"/>
      <c r="J188" s="92"/>
      <c r="K188" s="92" t="s">
        <v>234</v>
      </c>
      <c r="L188" s="92" t="s">
        <v>235</v>
      </c>
      <c r="M188" s="92" t="s">
        <v>617</v>
      </c>
      <c r="N188" s="92" t="s">
        <v>237</v>
      </c>
      <c r="O188" s="92" t="s">
        <v>618</v>
      </c>
      <c r="P188" s="92"/>
      <c r="Q188" s="103"/>
    </row>
    <row r="189" ht="24" spans="2:17">
      <c r="B189" s="92"/>
      <c r="C189" s="93"/>
      <c r="D189" s="92"/>
      <c r="E189" s="92"/>
      <c r="F189" s="92"/>
      <c r="G189" s="94"/>
      <c r="H189" s="94"/>
      <c r="I189" s="94"/>
      <c r="J189" s="92"/>
      <c r="K189" s="92" t="s">
        <v>234</v>
      </c>
      <c r="L189" s="92" t="s">
        <v>235</v>
      </c>
      <c r="M189" s="92" t="s">
        <v>619</v>
      </c>
      <c r="N189" s="92" t="s">
        <v>231</v>
      </c>
      <c r="O189" s="92" t="s">
        <v>301</v>
      </c>
      <c r="P189" s="92" t="s">
        <v>233</v>
      </c>
      <c r="Q189" s="103"/>
    </row>
    <row r="190" spans="2:17">
      <c r="B190" s="92"/>
      <c r="C190" s="93"/>
      <c r="D190" s="92"/>
      <c r="E190" s="92"/>
      <c r="F190" s="92"/>
      <c r="G190" s="94"/>
      <c r="H190" s="94"/>
      <c r="I190" s="94"/>
      <c r="J190" s="92"/>
      <c r="K190" s="92" t="s">
        <v>234</v>
      </c>
      <c r="L190" s="92" t="s">
        <v>303</v>
      </c>
      <c r="M190" s="92" t="s">
        <v>620</v>
      </c>
      <c r="N190" s="92" t="s">
        <v>231</v>
      </c>
      <c r="O190" s="92" t="s">
        <v>290</v>
      </c>
      <c r="P190" s="92" t="s">
        <v>305</v>
      </c>
      <c r="Q190" s="103"/>
    </row>
    <row r="191" ht="24" spans="2:17">
      <c r="B191" s="92"/>
      <c r="C191" s="93"/>
      <c r="D191" s="92"/>
      <c r="E191" s="92"/>
      <c r="F191" s="92"/>
      <c r="G191" s="94"/>
      <c r="H191" s="94"/>
      <c r="I191" s="94"/>
      <c r="J191" s="92"/>
      <c r="K191" s="92" t="s">
        <v>239</v>
      </c>
      <c r="L191" s="92" t="s">
        <v>240</v>
      </c>
      <c r="M191" s="92" t="s">
        <v>621</v>
      </c>
      <c r="N191" s="92" t="s">
        <v>242</v>
      </c>
      <c r="O191" s="92" t="s">
        <v>622</v>
      </c>
      <c r="P191" s="92" t="s">
        <v>268</v>
      </c>
      <c r="Q191" s="103"/>
    </row>
    <row r="192" spans="2:17">
      <c r="B192" s="92"/>
      <c r="C192" s="93" t="s">
        <v>623</v>
      </c>
      <c r="D192" s="92" t="s">
        <v>223</v>
      </c>
      <c r="E192" s="92" t="s">
        <v>624</v>
      </c>
      <c r="F192" s="92" t="s">
        <v>625</v>
      </c>
      <c r="G192" s="94" t="s">
        <v>626</v>
      </c>
      <c r="H192" s="94" t="s">
        <v>626</v>
      </c>
      <c r="I192" s="94"/>
      <c r="J192" s="92" t="s">
        <v>627</v>
      </c>
      <c r="K192" s="92" t="s">
        <v>234</v>
      </c>
      <c r="L192" s="92" t="s">
        <v>235</v>
      </c>
      <c r="M192" s="92" t="s">
        <v>628</v>
      </c>
      <c r="N192" s="92" t="s">
        <v>231</v>
      </c>
      <c r="O192" s="92" t="s">
        <v>629</v>
      </c>
      <c r="P192" s="92" t="s">
        <v>233</v>
      </c>
      <c r="Q192" s="103"/>
    </row>
    <row r="193" spans="2:17">
      <c r="B193" s="92"/>
      <c r="C193" s="93"/>
      <c r="D193" s="92"/>
      <c r="E193" s="92"/>
      <c r="F193" s="92"/>
      <c r="G193" s="94"/>
      <c r="H193" s="94"/>
      <c r="I193" s="94"/>
      <c r="J193" s="92"/>
      <c r="K193" s="92" t="s">
        <v>245</v>
      </c>
      <c r="L193" s="92" t="s">
        <v>336</v>
      </c>
      <c r="M193" s="92" t="s">
        <v>630</v>
      </c>
      <c r="N193" s="92" t="s">
        <v>250</v>
      </c>
      <c r="O193" s="92" t="s">
        <v>258</v>
      </c>
      <c r="P193" s="92" t="s">
        <v>305</v>
      </c>
      <c r="Q193" s="103"/>
    </row>
    <row r="194" spans="2:17">
      <c r="B194" s="92"/>
      <c r="C194" s="93"/>
      <c r="D194" s="92"/>
      <c r="E194" s="92"/>
      <c r="F194" s="92"/>
      <c r="G194" s="94"/>
      <c r="H194" s="94"/>
      <c r="I194" s="94"/>
      <c r="J194" s="92"/>
      <c r="K194" s="92" t="s">
        <v>245</v>
      </c>
      <c r="L194" s="92" t="s">
        <v>246</v>
      </c>
      <c r="M194" s="92" t="s">
        <v>631</v>
      </c>
      <c r="N194" s="92" t="s">
        <v>231</v>
      </c>
      <c r="O194" s="92" t="s">
        <v>232</v>
      </c>
      <c r="P194" s="92" t="s">
        <v>233</v>
      </c>
      <c r="Q194" s="103"/>
    </row>
    <row r="195" spans="2:17">
      <c r="B195" s="92"/>
      <c r="C195" s="93"/>
      <c r="D195" s="92"/>
      <c r="E195" s="92"/>
      <c r="F195" s="92"/>
      <c r="G195" s="94"/>
      <c r="H195" s="94"/>
      <c r="I195" s="94"/>
      <c r="J195" s="92"/>
      <c r="K195" s="92" t="s">
        <v>245</v>
      </c>
      <c r="L195" s="92" t="s">
        <v>248</v>
      </c>
      <c r="M195" s="92" t="s">
        <v>632</v>
      </c>
      <c r="N195" s="92" t="s">
        <v>231</v>
      </c>
      <c r="O195" s="92" t="s">
        <v>629</v>
      </c>
      <c r="P195" s="92" t="s">
        <v>233</v>
      </c>
      <c r="Q195" s="103"/>
    </row>
    <row r="196" spans="2:17">
      <c r="B196" s="92"/>
      <c r="C196" s="93"/>
      <c r="D196" s="92"/>
      <c r="E196" s="92"/>
      <c r="F196" s="92"/>
      <c r="G196" s="94"/>
      <c r="H196" s="94"/>
      <c r="I196" s="94"/>
      <c r="J196" s="92"/>
      <c r="K196" s="92" t="s">
        <v>239</v>
      </c>
      <c r="L196" s="92" t="s">
        <v>240</v>
      </c>
      <c r="M196" s="92" t="s">
        <v>633</v>
      </c>
      <c r="N196" s="92" t="s">
        <v>242</v>
      </c>
      <c r="O196" s="92" t="s">
        <v>634</v>
      </c>
      <c r="P196" s="92" t="s">
        <v>268</v>
      </c>
      <c r="Q196" s="103"/>
    </row>
    <row r="197" ht="24" spans="2:17">
      <c r="B197" s="92"/>
      <c r="C197" s="93"/>
      <c r="D197" s="92"/>
      <c r="E197" s="92"/>
      <c r="F197" s="92"/>
      <c r="G197" s="94"/>
      <c r="H197" s="94"/>
      <c r="I197" s="94"/>
      <c r="J197" s="92"/>
      <c r="K197" s="92" t="s">
        <v>228</v>
      </c>
      <c r="L197" s="92" t="s">
        <v>229</v>
      </c>
      <c r="M197" s="92" t="s">
        <v>635</v>
      </c>
      <c r="N197" s="92" t="s">
        <v>231</v>
      </c>
      <c r="O197" s="92" t="s">
        <v>232</v>
      </c>
      <c r="P197" s="92" t="s">
        <v>233</v>
      </c>
      <c r="Q197" s="103"/>
    </row>
    <row r="198" spans="2:17">
      <c r="B198" s="92"/>
      <c r="C198" s="93" t="s">
        <v>636</v>
      </c>
      <c r="D198" s="92" t="s">
        <v>223</v>
      </c>
      <c r="E198" s="92" t="s">
        <v>637</v>
      </c>
      <c r="F198" s="92" t="s">
        <v>638</v>
      </c>
      <c r="G198" s="94" t="s">
        <v>639</v>
      </c>
      <c r="H198" s="94" t="s">
        <v>639</v>
      </c>
      <c r="I198" s="94"/>
      <c r="J198" s="92" t="s">
        <v>640</v>
      </c>
      <c r="K198" s="92" t="s">
        <v>245</v>
      </c>
      <c r="L198" s="92" t="s">
        <v>246</v>
      </c>
      <c r="M198" s="92" t="s">
        <v>641</v>
      </c>
      <c r="N198" s="92" t="s">
        <v>231</v>
      </c>
      <c r="O198" s="92" t="s">
        <v>258</v>
      </c>
      <c r="P198" s="92" t="s">
        <v>335</v>
      </c>
      <c r="Q198" s="103"/>
    </row>
    <row r="199" ht="24" spans="2:17">
      <c r="B199" s="92"/>
      <c r="C199" s="93"/>
      <c r="D199" s="92"/>
      <c r="E199" s="92"/>
      <c r="F199" s="92"/>
      <c r="G199" s="94"/>
      <c r="H199" s="94"/>
      <c r="I199" s="94"/>
      <c r="J199" s="92"/>
      <c r="K199" s="92" t="s">
        <v>245</v>
      </c>
      <c r="L199" s="92" t="s">
        <v>248</v>
      </c>
      <c r="M199" s="92" t="s">
        <v>642</v>
      </c>
      <c r="N199" s="92" t="s">
        <v>250</v>
      </c>
      <c r="O199" s="92" t="s">
        <v>278</v>
      </c>
      <c r="P199" s="92" t="s">
        <v>233</v>
      </c>
      <c r="Q199" s="103"/>
    </row>
    <row r="200" spans="2:17">
      <c r="B200" s="92"/>
      <c r="C200" s="93"/>
      <c r="D200" s="92"/>
      <c r="E200" s="92"/>
      <c r="F200" s="92"/>
      <c r="G200" s="94"/>
      <c r="H200" s="94"/>
      <c r="I200" s="94"/>
      <c r="J200" s="92"/>
      <c r="K200" s="92" t="s">
        <v>239</v>
      </c>
      <c r="L200" s="92" t="s">
        <v>240</v>
      </c>
      <c r="M200" s="92" t="s">
        <v>282</v>
      </c>
      <c r="N200" s="92" t="s">
        <v>242</v>
      </c>
      <c r="O200" s="92" t="s">
        <v>643</v>
      </c>
      <c r="P200" s="92" t="s">
        <v>268</v>
      </c>
      <c r="Q200" s="103"/>
    </row>
    <row r="201" spans="2:17">
      <c r="B201" s="92"/>
      <c r="C201" s="93"/>
      <c r="D201" s="92"/>
      <c r="E201" s="92"/>
      <c r="F201" s="92"/>
      <c r="G201" s="94"/>
      <c r="H201" s="94"/>
      <c r="I201" s="94"/>
      <c r="J201" s="92"/>
      <c r="K201" s="92" t="s">
        <v>234</v>
      </c>
      <c r="L201" s="92" t="s">
        <v>235</v>
      </c>
      <c r="M201" s="92" t="s">
        <v>644</v>
      </c>
      <c r="N201" s="92" t="s">
        <v>237</v>
      </c>
      <c r="O201" s="92" t="s">
        <v>359</v>
      </c>
      <c r="P201" s="92" t="s">
        <v>233</v>
      </c>
      <c r="Q201" s="103"/>
    </row>
    <row r="202" ht="24" spans="2:17">
      <c r="B202" s="92"/>
      <c r="C202" s="93" t="s">
        <v>645</v>
      </c>
      <c r="D202" s="92" t="s">
        <v>223</v>
      </c>
      <c r="E202" s="92" t="s">
        <v>624</v>
      </c>
      <c r="F202" s="92" t="s">
        <v>625</v>
      </c>
      <c r="G202" s="94" t="s">
        <v>646</v>
      </c>
      <c r="H202" s="94" t="s">
        <v>646</v>
      </c>
      <c r="I202" s="94"/>
      <c r="J202" s="92" t="s">
        <v>647</v>
      </c>
      <c r="K202" s="92" t="s">
        <v>228</v>
      </c>
      <c r="L202" s="92" t="s">
        <v>229</v>
      </c>
      <c r="M202" s="92" t="s">
        <v>635</v>
      </c>
      <c r="N202" s="92" t="s">
        <v>231</v>
      </c>
      <c r="O202" s="92" t="s">
        <v>232</v>
      </c>
      <c r="P202" s="92" t="s">
        <v>233</v>
      </c>
      <c r="Q202" s="103"/>
    </row>
    <row r="203" ht="24" spans="2:17">
      <c r="B203" s="92"/>
      <c r="C203" s="93"/>
      <c r="D203" s="92"/>
      <c r="E203" s="92"/>
      <c r="F203" s="92"/>
      <c r="G203" s="94"/>
      <c r="H203" s="94"/>
      <c r="I203" s="94"/>
      <c r="J203" s="92"/>
      <c r="K203" s="92" t="s">
        <v>245</v>
      </c>
      <c r="L203" s="92" t="s">
        <v>246</v>
      </c>
      <c r="M203" s="92" t="s">
        <v>648</v>
      </c>
      <c r="N203" s="92" t="s">
        <v>242</v>
      </c>
      <c r="O203" s="92" t="s">
        <v>258</v>
      </c>
      <c r="P203" s="92" t="s">
        <v>264</v>
      </c>
      <c r="Q203" s="103"/>
    </row>
    <row r="204" spans="2:17">
      <c r="B204" s="92"/>
      <c r="C204" s="93"/>
      <c r="D204" s="92"/>
      <c r="E204" s="92"/>
      <c r="F204" s="92"/>
      <c r="G204" s="94"/>
      <c r="H204" s="94"/>
      <c r="I204" s="94"/>
      <c r="J204" s="92"/>
      <c r="K204" s="92" t="s">
        <v>245</v>
      </c>
      <c r="L204" s="92" t="s">
        <v>248</v>
      </c>
      <c r="M204" s="92" t="s">
        <v>649</v>
      </c>
      <c r="N204" s="92" t="s">
        <v>250</v>
      </c>
      <c r="O204" s="92" t="s">
        <v>650</v>
      </c>
      <c r="P204" s="92" t="s">
        <v>577</v>
      </c>
      <c r="Q204" s="103"/>
    </row>
    <row r="205" spans="2:17">
      <c r="B205" s="92"/>
      <c r="C205" s="93"/>
      <c r="D205" s="92"/>
      <c r="E205" s="92"/>
      <c r="F205" s="92"/>
      <c r="G205" s="94"/>
      <c r="H205" s="94"/>
      <c r="I205" s="94"/>
      <c r="J205" s="92"/>
      <c r="K205" s="92" t="s">
        <v>245</v>
      </c>
      <c r="L205" s="92" t="s">
        <v>336</v>
      </c>
      <c r="M205" s="92" t="s">
        <v>630</v>
      </c>
      <c r="N205" s="92" t="s">
        <v>250</v>
      </c>
      <c r="O205" s="92" t="s">
        <v>258</v>
      </c>
      <c r="P205" s="92" t="s">
        <v>305</v>
      </c>
      <c r="Q205" s="103"/>
    </row>
    <row r="206" spans="2:17">
      <c r="B206" s="92"/>
      <c r="C206" s="93"/>
      <c r="D206" s="92"/>
      <c r="E206" s="92"/>
      <c r="F206" s="92"/>
      <c r="G206" s="94"/>
      <c r="H206" s="94"/>
      <c r="I206" s="94"/>
      <c r="J206" s="92"/>
      <c r="K206" s="92" t="s">
        <v>239</v>
      </c>
      <c r="L206" s="92" t="s">
        <v>240</v>
      </c>
      <c r="M206" s="92" t="s">
        <v>633</v>
      </c>
      <c r="N206" s="92" t="s">
        <v>242</v>
      </c>
      <c r="O206" s="92" t="s">
        <v>651</v>
      </c>
      <c r="P206" s="92" t="s">
        <v>268</v>
      </c>
      <c r="Q206" s="103"/>
    </row>
    <row r="207" spans="2:17">
      <c r="B207" s="92"/>
      <c r="C207" s="93"/>
      <c r="D207" s="92"/>
      <c r="E207" s="92"/>
      <c r="F207" s="92"/>
      <c r="G207" s="94"/>
      <c r="H207" s="94"/>
      <c r="I207" s="94"/>
      <c r="J207" s="92"/>
      <c r="K207" s="92" t="s">
        <v>234</v>
      </c>
      <c r="L207" s="92" t="s">
        <v>235</v>
      </c>
      <c r="M207" s="92" t="s">
        <v>652</v>
      </c>
      <c r="N207" s="92" t="s">
        <v>242</v>
      </c>
      <c r="O207" s="92" t="s">
        <v>258</v>
      </c>
      <c r="P207" s="92" t="s">
        <v>264</v>
      </c>
      <c r="Q207" s="103"/>
    </row>
    <row r="208" spans="2:17">
      <c r="B208" s="92"/>
      <c r="C208" s="93" t="s">
        <v>653</v>
      </c>
      <c r="D208" s="92" t="s">
        <v>223</v>
      </c>
      <c r="E208" s="92" t="s">
        <v>624</v>
      </c>
      <c r="F208" s="92" t="s">
        <v>625</v>
      </c>
      <c r="G208" s="94" t="s">
        <v>654</v>
      </c>
      <c r="H208" s="94" t="s">
        <v>654</v>
      </c>
      <c r="I208" s="94"/>
      <c r="J208" s="92" t="s">
        <v>655</v>
      </c>
      <c r="K208" s="92" t="s">
        <v>245</v>
      </c>
      <c r="L208" s="92" t="s">
        <v>248</v>
      </c>
      <c r="M208" s="92" t="s">
        <v>656</v>
      </c>
      <c r="N208" s="92" t="s">
        <v>250</v>
      </c>
      <c r="O208" s="92" t="s">
        <v>324</v>
      </c>
      <c r="P208" s="92" t="s">
        <v>252</v>
      </c>
      <c r="Q208" s="103"/>
    </row>
    <row r="209" spans="2:17">
      <c r="B209" s="92"/>
      <c r="C209" s="93"/>
      <c r="D209" s="92"/>
      <c r="E209" s="92"/>
      <c r="F209" s="92"/>
      <c r="G209" s="94"/>
      <c r="H209" s="94"/>
      <c r="I209" s="94"/>
      <c r="J209" s="92"/>
      <c r="K209" s="92" t="s">
        <v>245</v>
      </c>
      <c r="L209" s="92" t="s">
        <v>248</v>
      </c>
      <c r="M209" s="92" t="s">
        <v>657</v>
      </c>
      <c r="N209" s="92" t="s">
        <v>250</v>
      </c>
      <c r="O209" s="92" t="s">
        <v>329</v>
      </c>
      <c r="P209" s="92" t="s">
        <v>252</v>
      </c>
      <c r="Q209" s="103"/>
    </row>
    <row r="210" spans="2:17">
      <c r="B210" s="92"/>
      <c r="C210" s="93"/>
      <c r="D210" s="92"/>
      <c r="E210" s="92"/>
      <c r="F210" s="92"/>
      <c r="G210" s="94"/>
      <c r="H210" s="94"/>
      <c r="I210" s="94"/>
      <c r="J210" s="92"/>
      <c r="K210" s="92" t="s">
        <v>245</v>
      </c>
      <c r="L210" s="92" t="s">
        <v>246</v>
      </c>
      <c r="M210" s="92" t="s">
        <v>658</v>
      </c>
      <c r="N210" s="92" t="s">
        <v>237</v>
      </c>
      <c r="O210" s="92" t="s">
        <v>375</v>
      </c>
      <c r="P210" s="92"/>
      <c r="Q210" s="103"/>
    </row>
    <row r="211" spans="2:17">
      <c r="B211" s="92"/>
      <c r="C211" s="93"/>
      <c r="D211" s="92"/>
      <c r="E211" s="92"/>
      <c r="F211" s="92"/>
      <c r="G211" s="94"/>
      <c r="H211" s="94"/>
      <c r="I211" s="94"/>
      <c r="J211" s="92"/>
      <c r="K211" s="92" t="s">
        <v>245</v>
      </c>
      <c r="L211" s="92" t="s">
        <v>336</v>
      </c>
      <c r="M211" s="92" t="s">
        <v>659</v>
      </c>
      <c r="N211" s="92" t="s">
        <v>250</v>
      </c>
      <c r="O211" s="92" t="s">
        <v>258</v>
      </c>
      <c r="P211" s="92" t="s">
        <v>305</v>
      </c>
      <c r="Q211" s="103"/>
    </row>
    <row r="212" ht="24" spans="2:17">
      <c r="B212" s="92"/>
      <c r="C212" s="93"/>
      <c r="D212" s="92"/>
      <c r="E212" s="92"/>
      <c r="F212" s="92"/>
      <c r="G212" s="94"/>
      <c r="H212" s="94"/>
      <c r="I212" s="94"/>
      <c r="J212" s="92"/>
      <c r="K212" s="92" t="s">
        <v>228</v>
      </c>
      <c r="L212" s="92" t="s">
        <v>229</v>
      </c>
      <c r="M212" s="92" t="s">
        <v>635</v>
      </c>
      <c r="N212" s="92" t="s">
        <v>231</v>
      </c>
      <c r="O212" s="92" t="s">
        <v>232</v>
      </c>
      <c r="P212" s="92" t="s">
        <v>233</v>
      </c>
      <c r="Q212" s="103"/>
    </row>
    <row r="213" ht="24" spans="2:17">
      <c r="B213" s="92"/>
      <c r="C213" s="93"/>
      <c r="D213" s="92"/>
      <c r="E213" s="92"/>
      <c r="F213" s="92"/>
      <c r="G213" s="94"/>
      <c r="H213" s="94"/>
      <c r="I213" s="94"/>
      <c r="J213" s="92"/>
      <c r="K213" s="92" t="s">
        <v>234</v>
      </c>
      <c r="L213" s="92" t="s">
        <v>235</v>
      </c>
      <c r="M213" s="92" t="s">
        <v>660</v>
      </c>
      <c r="N213" s="92" t="s">
        <v>237</v>
      </c>
      <c r="O213" s="92" t="s">
        <v>661</v>
      </c>
      <c r="P213" s="92"/>
      <c r="Q213" s="103"/>
    </row>
    <row r="214" spans="2:17">
      <c r="B214" s="92"/>
      <c r="C214" s="93" t="s">
        <v>662</v>
      </c>
      <c r="D214" s="92" t="s">
        <v>223</v>
      </c>
      <c r="E214" s="92" t="s">
        <v>624</v>
      </c>
      <c r="F214" s="92" t="s">
        <v>625</v>
      </c>
      <c r="G214" s="94" t="s">
        <v>663</v>
      </c>
      <c r="H214" s="94" t="s">
        <v>663</v>
      </c>
      <c r="I214" s="94"/>
      <c r="J214" s="92" t="s">
        <v>664</v>
      </c>
      <c r="K214" s="92" t="s">
        <v>245</v>
      </c>
      <c r="L214" s="92" t="s">
        <v>248</v>
      </c>
      <c r="M214" s="92" t="s">
        <v>665</v>
      </c>
      <c r="N214" s="92" t="s">
        <v>231</v>
      </c>
      <c r="O214" s="92" t="s">
        <v>312</v>
      </c>
      <c r="P214" s="92" t="s">
        <v>482</v>
      </c>
      <c r="Q214" s="103"/>
    </row>
    <row r="215" spans="2:17">
      <c r="B215" s="92"/>
      <c r="C215" s="93"/>
      <c r="D215" s="92"/>
      <c r="E215" s="92"/>
      <c r="F215" s="92"/>
      <c r="G215" s="94"/>
      <c r="H215" s="94"/>
      <c r="I215" s="94"/>
      <c r="J215" s="92"/>
      <c r="K215" s="92" t="s">
        <v>245</v>
      </c>
      <c r="L215" s="92" t="s">
        <v>336</v>
      </c>
      <c r="M215" s="92" t="s">
        <v>666</v>
      </c>
      <c r="N215" s="92" t="s">
        <v>242</v>
      </c>
      <c r="O215" s="92" t="s">
        <v>258</v>
      </c>
      <c r="P215" s="92" t="s">
        <v>339</v>
      </c>
      <c r="Q215" s="103"/>
    </row>
    <row r="216" spans="2:17">
      <c r="B216" s="92"/>
      <c r="C216" s="93"/>
      <c r="D216" s="92"/>
      <c r="E216" s="92"/>
      <c r="F216" s="92"/>
      <c r="G216" s="94"/>
      <c r="H216" s="94"/>
      <c r="I216" s="94"/>
      <c r="J216" s="92"/>
      <c r="K216" s="92" t="s">
        <v>245</v>
      </c>
      <c r="L216" s="92" t="s">
        <v>246</v>
      </c>
      <c r="M216" s="92" t="s">
        <v>667</v>
      </c>
      <c r="N216" s="92" t="s">
        <v>237</v>
      </c>
      <c r="O216" s="92" t="s">
        <v>668</v>
      </c>
      <c r="P216" s="92"/>
      <c r="Q216" s="103"/>
    </row>
    <row r="217" ht="24" spans="2:17">
      <c r="B217" s="92"/>
      <c r="C217" s="93"/>
      <c r="D217" s="92"/>
      <c r="E217" s="92"/>
      <c r="F217" s="92"/>
      <c r="G217" s="94"/>
      <c r="H217" s="94"/>
      <c r="I217" s="94"/>
      <c r="J217" s="92"/>
      <c r="K217" s="92" t="s">
        <v>228</v>
      </c>
      <c r="L217" s="92" t="s">
        <v>229</v>
      </c>
      <c r="M217" s="92" t="s">
        <v>635</v>
      </c>
      <c r="N217" s="92" t="s">
        <v>231</v>
      </c>
      <c r="O217" s="92" t="s">
        <v>232</v>
      </c>
      <c r="P217" s="92" t="s">
        <v>233</v>
      </c>
      <c r="Q217" s="103"/>
    </row>
    <row r="218" spans="2:17">
      <c r="B218" s="92"/>
      <c r="C218" s="93"/>
      <c r="D218" s="92"/>
      <c r="E218" s="92"/>
      <c r="F218" s="92"/>
      <c r="G218" s="94"/>
      <c r="H218" s="94"/>
      <c r="I218" s="94"/>
      <c r="J218" s="92"/>
      <c r="K218" s="92" t="s">
        <v>234</v>
      </c>
      <c r="L218" s="92" t="s">
        <v>235</v>
      </c>
      <c r="M218" s="92" t="s">
        <v>669</v>
      </c>
      <c r="N218" s="92" t="s">
        <v>231</v>
      </c>
      <c r="O218" s="92" t="s">
        <v>312</v>
      </c>
      <c r="P218" s="92" t="s">
        <v>482</v>
      </c>
      <c r="Q218" s="103"/>
    </row>
    <row r="219" spans="2:17">
      <c r="B219" s="92"/>
      <c r="C219" s="93"/>
      <c r="D219" s="92"/>
      <c r="E219" s="92"/>
      <c r="F219" s="92"/>
      <c r="G219" s="94"/>
      <c r="H219" s="94"/>
      <c r="I219" s="94"/>
      <c r="J219" s="92"/>
      <c r="K219" s="92" t="s">
        <v>239</v>
      </c>
      <c r="L219" s="92" t="s">
        <v>240</v>
      </c>
      <c r="M219" s="92" t="s">
        <v>282</v>
      </c>
      <c r="N219" s="92" t="s">
        <v>242</v>
      </c>
      <c r="O219" s="92" t="s">
        <v>670</v>
      </c>
      <c r="P219" s="92" t="s">
        <v>268</v>
      </c>
      <c r="Q219" s="103"/>
    </row>
    <row r="220" spans="2:17">
      <c r="B220" s="92"/>
      <c r="C220" s="93" t="s">
        <v>671</v>
      </c>
      <c r="D220" s="92" t="s">
        <v>223</v>
      </c>
      <c r="E220" s="92" t="s">
        <v>672</v>
      </c>
      <c r="F220" s="92" t="s">
        <v>673</v>
      </c>
      <c r="G220" s="94" t="s">
        <v>674</v>
      </c>
      <c r="H220" s="94" t="s">
        <v>674</v>
      </c>
      <c r="I220" s="94"/>
      <c r="J220" s="92" t="s">
        <v>675</v>
      </c>
      <c r="K220" s="92" t="s">
        <v>245</v>
      </c>
      <c r="L220" s="92" t="s">
        <v>336</v>
      </c>
      <c r="M220" s="92" t="s">
        <v>676</v>
      </c>
      <c r="N220" s="92" t="s">
        <v>250</v>
      </c>
      <c r="O220" s="92" t="s">
        <v>278</v>
      </c>
      <c r="P220" s="92" t="s">
        <v>233</v>
      </c>
      <c r="Q220" s="103"/>
    </row>
    <row r="221" spans="2:17">
      <c r="B221" s="92"/>
      <c r="C221" s="93"/>
      <c r="D221" s="92"/>
      <c r="E221" s="92"/>
      <c r="F221" s="92"/>
      <c r="G221" s="94"/>
      <c r="H221" s="94"/>
      <c r="I221" s="94"/>
      <c r="J221" s="92"/>
      <c r="K221" s="92" t="s">
        <v>245</v>
      </c>
      <c r="L221" s="92" t="s">
        <v>246</v>
      </c>
      <c r="M221" s="92" t="s">
        <v>677</v>
      </c>
      <c r="N221" s="92" t="s">
        <v>250</v>
      </c>
      <c r="O221" s="92" t="s">
        <v>278</v>
      </c>
      <c r="P221" s="92" t="s">
        <v>233</v>
      </c>
      <c r="Q221" s="103"/>
    </row>
    <row r="222" spans="2:17">
      <c r="B222" s="92"/>
      <c r="C222" s="93"/>
      <c r="D222" s="92"/>
      <c r="E222" s="92"/>
      <c r="F222" s="92"/>
      <c r="G222" s="94"/>
      <c r="H222" s="94"/>
      <c r="I222" s="94"/>
      <c r="J222" s="92"/>
      <c r="K222" s="92" t="s">
        <v>245</v>
      </c>
      <c r="L222" s="92" t="s">
        <v>248</v>
      </c>
      <c r="M222" s="92" t="s">
        <v>678</v>
      </c>
      <c r="N222" s="92" t="s">
        <v>231</v>
      </c>
      <c r="O222" s="92" t="s">
        <v>258</v>
      </c>
      <c r="P222" s="92" t="s">
        <v>259</v>
      </c>
      <c r="Q222" s="103"/>
    </row>
    <row r="223" ht="24" spans="2:17">
      <c r="B223" s="92"/>
      <c r="C223" s="93"/>
      <c r="D223" s="92"/>
      <c r="E223" s="92"/>
      <c r="F223" s="92"/>
      <c r="G223" s="94"/>
      <c r="H223" s="94"/>
      <c r="I223" s="94"/>
      <c r="J223" s="92"/>
      <c r="K223" s="92" t="s">
        <v>228</v>
      </c>
      <c r="L223" s="92" t="s">
        <v>229</v>
      </c>
      <c r="M223" s="92" t="s">
        <v>679</v>
      </c>
      <c r="N223" s="92" t="s">
        <v>231</v>
      </c>
      <c r="O223" s="92" t="s">
        <v>464</v>
      </c>
      <c r="P223" s="92" t="s">
        <v>233</v>
      </c>
      <c r="Q223" s="103"/>
    </row>
    <row r="224" spans="2:17">
      <c r="B224" s="92"/>
      <c r="C224" s="93"/>
      <c r="D224" s="92"/>
      <c r="E224" s="92"/>
      <c r="F224" s="92"/>
      <c r="G224" s="94"/>
      <c r="H224" s="94"/>
      <c r="I224" s="94"/>
      <c r="J224" s="92"/>
      <c r="K224" s="92" t="s">
        <v>234</v>
      </c>
      <c r="L224" s="92" t="s">
        <v>274</v>
      </c>
      <c r="M224" s="92" t="s">
        <v>680</v>
      </c>
      <c r="N224" s="92" t="s">
        <v>231</v>
      </c>
      <c r="O224" s="92" t="s">
        <v>258</v>
      </c>
      <c r="P224" s="92" t="s">
        <v>252</v>
      </c>
      <c r="Q224" s="103"/>
    </row>
    <row r="225" spans="2:17">
      <c r="B225" s="92"/>
      <c r="C225" s="93"/>
      <c r="D225" s="92"/>
      <c r="E225" s="92"/>
      <c r="F225" s="92"/>
      <c r="G225" s="94"/>
      <c r="H225" s="94"/>
      <c r="I225" s="94"/>
      <c r="J225" s="92"/>
      <c r="K225" s="92" t="s">
        <v>239</v>
      </c>
      <c r="L225" s="92" t="s">
        <v>240</v>
      </c>
      <c r="M225" s="92" t="s">
        <v>681</v>
      </c>
      <c r="N225" s="92" t="s">
        <v>242</v>
      </c>
      <c r="O225" s="92" t="s">
        <v>327</v>
      </c>
      <c r="P225" s="92" t="s">
        <v>682</v>
      </c>
      <c r="Q225" s="103"/>
    </row>
    <row r="226" ht="24" spans="2:17">
      <c r="B226" s="92"/>
      <c r="C226" s="93" t="s">
        <v>683</v>
      </c>
      <c r="D226" s="92" t="s">
        <v>223</v>
      </c>
      <c r="E226" s="92" t="s">
        <v>684</v>
      </c>
      <c r="F226" s="92" t="s">
        <v>685</v>
      </c>
      <c r="G226" s="94" t="s">
        <v>686</v>
      </c>
      <c r="H226" s="94" t="s">
        <v>686</v>
      </c>
      <c r="I226" s="94"/>
      <c r="J226" s="92" t="s">
        <v>687</v>
      </c>
      <c r="K226" s="92" t="s">
        <v>245</v>
      </c>
      <c r="L226" s="92" t="s">
        <v>248</v>
      </c>
      <c r="M226" s="92" t="s">
        <v>688</v>
      </c>
      <c r="N226" s="92" t="s">
        <v>231</v>
      </c>
      <c r="O226" s="92" t="s">
        <v>689</v>
      </c>
      <c r="P226" s="92" t="s">
        <v>690</v>
      </c>
      <c r="Q226" s="103"/>
    </row>
    <row r="227" spans="2:17">
      <c r="B227" s="92"/>
      <c r="C227" s="93"/>
      <c r="D227" s="92"/>
      <c r="E227" s="92"/>
      <c r="F227" s="92"/>
      <c r="G227" s="94"/>
      <c r="H227" s="94"/>
      <c r="I227" s="94"/>
      <c r="J227" s="92"/>
      <c r="K227" s="92" t="s">
        <v>239</v>
      </c>
      <c r="L227" s="92" t="s">
        <v>240</v>
      </c>
      <c r="M227" s="92" t="s">
        <v>691</v>
      </c>
      <c r="N227" s="92" t="s">
        <v>242</v>
      </c>
      <c r="O227" s="92" t="s">
        <v>324</v>
      </c>
      <c r="P227" s="92" t="s">
        <v>268</v>
      </c>
      <c r="Q227" s="103"/>
    </row>
    <row r="228" ht="36" spans="2:17">
      <c r="B228" s="92"/>
      <c r="C228" s="93"/>
      <c r="D228" s="92"/>
      <c r="E228" s="92"/>
      <c r="F228" s="92"/>
      <c r="G228" s="94"/>
      <c r="H228" s="94"/>
      <c r="I228" s="94"/>
      <c r="J228" s="92"/>
      <c r="K228" s="92" t="s">
        <v>234</v>
      </c>
      <c r="L228" s="92" t="s">
        <v>235</v>
      </c>
      <c r="M228" s="92" t="s">
        <v>692</v>
      </c>
      <c r="N228" s="92" t="s">
        <v>237</v>
      </c>
      <c r="O228" s="92" t="s">
        <v>693</v>
      </c>
      <c r="P228" s="92"/>
      <c r="Q228" s="103"/>
    </row>
    <row r="229" ht="24" spans="2:17">
      <c r="B229" s="92"/>
      <c r="C229" s="93" t="s">
        <v>694</v>
      </c>
      <c r="D229" s="92" t="s">
        <v>223</v>
      </c>
      <c r="E229" s="92" t="s">
        <v>695</v>
      </c>
      <c r="F229" s="92" t="s">
        <v>696</v>
      </c>
      <c r="G229" s="94" t="s">
        <v>272</v>
      </c>
      <c r="H229" s="94" t="s">
        <v>272</v>
      </c>
      <c r="I229" s="94"/>
      <c r="J229" s="92" t="s">
        <v>697</v>
      </c>
      <c r="K229" s="92" t="s">
        <v>228</v>
      </c>
      <c r="L229" s="92" t="s">
        <v>229</v>
      </c>
      <c r="M229" s="92" t="s">
        <v>277</v>
      </c>
      <c r="N229" s="92" t="s">
        <v>231</v>
      </c>
      <c r="O229" s="92" t="s">
        <v>232</v>
      </c>
      <c r="P229" s="92" t="s">
        <v>233</v>
      </c>
      <c r="Q229" s="103"/>
    </row>
    <row r="230" spans="2:17">
      <c r="B230" s="92"/>
      <c r="C230" s="93"/>
      <c r="D230" s="92"/>
      <c r="E230" s="92"/>
      <c r="F230" s="92"/>
      <c r="G230" s="94"/>
      <c r="H230" s="94"/>
      <c r="I230" s="94"/>
      <c r="J230" s="92"/>
      <c r="K230" s="92" t="s">
        <v>245</v>
      </c>
      <c r="L230" s="92" t="s">
        <v>246</v>
      </c>
      <c r="M230" s="92" t="s">
        <v>698</v>
      </c>
      <c r="N230" s="92" t="s">
        <v>250</v>
      </c>
      <c r="O230" s="92" t="s">
        <v>258</v>
      </c>
      <c r="P230" s="92" t="s">
        <v>280</v>
      </c>
      <c r="Q230" s="103"/>
    </row>
    <row r="231" ht="24" spans="2:17">
      <c r="B231" s="92"/>
      <c r="C231" s="93"/>
      <c r="D231" s="92"/>
      <c r="E231" s="92"/>
      <c r="F231" s="92"/>
      <c r="G231" s="94"/>
      <c r="H231" s="94"/>
      <c r="I231" s="94"/>
      <c r="J231" s="92"/>
      <c r="K231" s="92" t="s">
        <v>245</v>
      </c>
      <c r="L231" s="92" t="s">
        <v>246</v>
      </c>
      <c r="M231" s="92" t="s">
        <v>699</v>
      </c>
      <c r="N231" s="92" t="s">
        <v>237</v>
      </c>
      <c r="O231" s="92" t="s">
        <v>296</v>
      </c>
      <c r="P231" s="92"/>
      <c r="Q231" s="103"/>
    </row>
    <row r="232" ht="24" spans="2:17">
      <c r="B232" s="92"/>
      <c r="C232" s="93"/>
      <c r="D232" s="92"/>
      <c r="E232" s="92"/>
      <c r="F232" s="92"/>
      <c r="G232" s="94"/>
      <c r="H232" s="94"/>
      <c r="I232" s="94"/>
      <c r="J232" s="92"/>
      <c r="K232" s="92" t="s">
        <v>234</v>
      </c>
      <c r="L232" s="92" t="s">
        <v>303</v>
      </c>
      <c r="M232" s="92" t="s">
        <v>700</v>
      </c>
      <c r="N232" s="92" t="s">
        <v>237</v>
      </c>
      <c r="O232" s="92" t="s">
        <v>701</v>
      </c>
      <c r="P232" s="92"/>
      <c r="Q232" s="103"/>
    </row>
    <row r="233" ht="24" spans="2:17">
      <c r="B233" s="92"/>
      <c r="C233" s="93"/>
      <c r="D233" s="92"/>
      <c r="E233" s="92"/>
      <c r="F233" s="92"/>
      <c r="G233" s="94"/>
      <c r="H233" s="94"/>
      <c r="I233" s="94"/>
      <c r="J233" s="92"/>
      <c r="K233" s="92" t="s">
        <v>234</v>
      </c>
      <c r="L233" s="92" t="s">
        <v>274</v>
      </c>
      <c r="M233" s="92" t="s">
        <v>702</v>
      </c>
      <c r="N233" s="92" t="s">
        <v>237</v>
      </c>
      <c r="O233" s="92" t="s">
        <v>703</v>
      </c>
      <c r="P233" s="92"/>
      <c r="Q233" s="103"/>
    </row>
    <row r="234" spans="2:17">
      <c r="B234" s="92"/>
      <c r="C234" s="93" t="s">
        <v>704</v>
      </c>
      <c r="D234" s="92" t="s">
        <v>223</v>
      </c>
      <c r="E234" s="92" t="s">
        <v>383</v>
      </c>
      <c r="F234" s="92" t="s">
        <v>384</v>
      </c>
      <c r="G234" s="94" t="s">
        <v>385</v>
      </c>
      <c r="H234" s="94" t="s">
        <v>385</v>
      </c>
      <c r="I234" s="94"/>
      <c r="J234" s="92" t="s">
        <v>705</v>
      </c>
      <c r="K234" s="92" t="s">
        <v>245</v>
      </c>
      <c r="L234" s="92" t="s">
        <v>246</v>
      </c>
      <c r="M234" s="92" t="s">
        <v>706</v>
      </c>
      <c r="N234" s="92" t="s">
        <v>237</v>
      </c>
      <c r="O234" s="92" t="s">
        <v>707</v>
      </c>
      <c r="P234" s="92"/>
      <c r="Q234" s="103"/>
    </row>
    <row r="235" ht="24" spans="2:17">
      <c r="B235" s="92"/>
      <c r="C235" s="93"/>
      <c r="D235" s="92"/>
      <c r="E235" s="92"/>
      <c r="F235" s="92"/>
      <c r="G235" s="94"/>
      <c r="H235" s="94"/>
      <c r="I235" s="94"/>
      <c r="J235" s="92"/>
      <c r="K235" s="92" t="s">
        <v>245</v>
      </c>
      <c r="L235" s="92" t="s">
        <v>248</v>
      </c>
      <c r="M235" s="92" t="s">
        <v>708</v>
      </c>
      <c r="N235" s="92" t="s">
        <v>231</v>
      </c>
      <c r="O235" s="92" t="s">
        <v>290</v>
      </c>
      <c r="P235" s="92" t="s">
        <v>391</v>
      </c>
      <c r="Q235" s="103"/>
    </row>
    <row r="236" spans="2:17">
      <c r="B236" s="92"/>
      <c r="C236" s="93"/>
      <c r="D236" s="92"/>
      <c r="E236" s="92"/>
      <c r="F236" s="92"/>
      <c r="G236" s="94"/>
      <c r="H236" s="94"/>
      <c r="I236" s="94"/>
      <c r="J236" s="92"/>
      <c r="K236" s="92" t="s">
        <v>239</v>
      </c>
      <c r="L236" s="92" t="s">
        <v>240</v>
      </c>
      <c r="M236" s="92" t="s">
        <v>282</v>
      </c>
      <c r="N236" s="92" t="s">
        <v>242</v>
      </c>
      <c r="O236" s="92" t="s">
        <v>353</v>
      </c>
      <c r="P236" s="92" t="s">
        <v>268</v>
      </c>
      <c r="Q236" s="103"/>
    </row>
    <row r="237" ht="24" spans="2:17">
      <c r="B237" s="92"/>
      <c r="C237" s="93"/>
      <c r="D237" s="92"/>
      <c r="E237" s="92"/>
      <c r="F237" s="92"/>
      <c r="G237" s="94"/>
      <c r="H237" s="94"/>
      <c r="I237" s="94"/>
      <c r="J237" s="92"/>
      <c r="K237" s="92" t="s">
        <v>234</v>
      </c>
      <c r="L237" s="92" t="s">
        <v>303</v>
      </c>
      <c r="M237" s="92" t="s">
        <v>709</v>
      </c>
      <c r="N237" s="92" t="s">
        <v>237</v>
      </c>
      <c r="O237" s="92" t="s">
        <v>238</v>
      </c>
      <c r="P237" s="92"/>
      <c r="Q237" s="103"/>
    </row>
    <row r="238" ht="24" spans="2:17">
      <c r="B238" s="92"/>
      <c r="C238" s="93"/>
      <c r="D238" s="92"/>
      <c r="E238" s="92"/>
      <c r="F238" s="92"/>
      <c r="G238" s="94"/>
      <c r="H238" s="94"/>
      <c r="I238" s="94"/>
      <c r="J238" s="92"/>
      <c r="K238" s="92" t="s">
        <v>234</v>
      </c>
      <c r="L238" s="92" t="s">
        <v>235</v>
      </c>
      <c r="M238" s="92" t="s">
        <v>710</v>
      </c>
      <c r="N238" s="92" t="s">
        <v>231</v>
      </c>
      <c r="O238" s="92" t="s">
        <v>324</v>
      </c>
      <c r="P238" s="92" t="s">
        <v>391</v>
      </c>
      <c r="Q238" s="103"/>
    </row>
    <row r="239" spans="2:17">
      <c r="B239" s="92"/>
      <c r="C239" s="93" t="s">
        <v>711</v>
      </c>
      <c r="D239" s="92" t="s">
        <v>223</v>
      </c>
      <c r="E239" s="92" t="s">
        <v>712</v>
      </c>
      <c r="F239" s="92" t="s">
        <v>713</v>
      </c>
      <c r="G239" s="94" t="s">
        <v>714</v>
      </c>
      <c r="H239" s="94" t="s">
        <v>714</v>
      </c>
      <c r="I239" s="94"/>
      <c r="J239" s="92" t="s">
        <v>715</v>
      </c>
      <c r="K239" s="92" t="s">
        <v>239</v>
      </c>
      <c r="L239" s="92" t="s">
        <v>240</v>
      </c>
      <c r="M239" s="92" t="s">
        <v>282</v>
      </c>
      <c r="N239" s="92" t="s">
        <v>242</v>
      </c>
      <c r="O239" s="92" t="s">
        <v>716</v>
      </c>
      <c r="P239" s="92" t="s">
        <v>268</v>
      </c>
      <c r="Q239" s="103"/>
    </row>
    <row r="240" ht="24" spans="2:17">
      <c r="B240" s="92"/>
      <c r="C240" s="93"/>
      <c r="D240" s="92"/>
      <c r="E240" s="92"/>
      <c r="F240" s="92"/>
      <c r="G240" s="94"/>
      <c r="H240" s="94"/>
      <c r="I240" s="94"/>
      <c r="J240" s="92"/>
      <c r="K240" s="92" t="s">
        <v>228</v>
      </c>
      <c r="L240" s="92" t="s">
        <v>229</v>
      </c>
      <c r="M240" s="92" t="s">
        <v>717</v>
      </c>
      <c r="N240" s="92" t="s">
        <v>231</v>
      </c>
      <c r="O240" s="92" t="s">
        <v>232</v>
      </c>
      <c r="P240" s="92" t="s">
        <v>233</v>
      </c>
      <c r="Q240" s="103"/>
    </row>
    <row r="241" spans="2:17">
      <c r="B241" s="92"/>
      <c r="C241" s="93"/>
      <c r="D241" s="92"/>
      <c r="E241" s="92"/>
      <c r="F241" s="92"/>
      <c r="G241" s="94"/>
      <c r="H241" s="94"/>
      <c r="I241" s="94"/>
      <c r="J241" s="92"/>
      <c r="K241" s="92" t="s">
        <v>245</v>
      </c>
      <c r="L241" s="92" t="s">
        <v>248</v>
      </c>
      <c r="M241" s="92" t="s">
        <v>718</v>
      </c>
      <c r="N241" s="92" t="s">
        <v>231</v>
      </c>
      <c r="O241" s="92" t="s">
        <v>719</v>
      </c>
      <c r="P241" s="92" t="s">
        <v>294</v>
      </c>
      <c r="Q241" s="103"/>
    </row>
    <row r="242" spans="2:17">
      <c r="B242" s="92"/>
      <c r="C242" s="93"/>
      <c r="D242" s="92"/>
      <c r="E242" s="92"/>
      <c r="F242" s="92"/>
      <c r="G242" s="94"/>
      <c r="H242" s="94"/>
      <c r="I242" s="94"/>
      <c r="J242" s="92"/>
      <c r="K242" s="92" t="s">
        <v>245</v>
      </c>
      <c r="L242" s="92" t="s">
        <v>246</v>
      </c>
      <c r="M242" s="92" t="s">
        <v>720</v>
      </c>
      <c r="N242" s="92" t="s">
        <v>237</v>
      </c>
      <c r="O242" s="92" t="s">
        <v>707</v>
      </c>
      <c r="P242" s="92"/>
      <c r="Q242" s="103"/>
    </row>
    <row r="243" ht="24" spans="2:17">
      <c r="B243" s="92"/>
      <c r="C243" s="93"/>
      <c r="D243" s="92"/>
      <c r="E243" s="92"/>
      <c r="F243" s="92"/>
      <c r="G243" s="94"/>
      <c r="H243" s="94"/>
      <c r="I243" s="94"/>
      <c r="J243" s="92"/>
      <c r="K243" s="92" t="s">
        <v>234</v>
      </c>
      <c r="L243" s="92" t="s">
        <v>235</v>
      </c>
      <c r="M243" s="92" t="s">
        <v>721</v>
      </c>
      <c r="N243" s="92" t="s">
        <v>237</v>
      </c>
      <c r="O243" s="92" t="s">
        <v>238</v>
      </c>
      <c r="P243" s="92"/>
      <c r="Q243" s="103"/>
    </row>
    <row r="244" spans="2:17">
      <c r="B244" s="92"/>
      <c r="C244" s="93" t="s">
        <v>722</v>
      </c>
      <c r="D244" s="92" t="s">
        <v>223</v>
      </c>
      <c r="E244" s="92" t="s">
        <v>712</v>
      </c>
      <c r="F244" s="92" t="s">
        <v>713</v>
      </c>
      <c r="G244" s="94" t="s">
        <v>723</v>
      </c>
      <c r="H244" s="94" t="s">
        <v>723</v>
      </c>
      <c r="I244" s="94"/>
      <c r="J244" s="92" t="s">
        <v>724</v>
      </c>
      <c r="K244" s="92" t="s">
        <v>239</v>
      </c>
      <c r="L244" s="92" t="s">
        <v>240</v>
      </c>
      <c r="M244" s="92" t="s">
        <v>282</v>
      </c>
      <c r="N244" s="92" t="s">
        <v>242</v>
      </c>
      <c r="O244" s="92" t="s">
        <v>725</v>
      </c>
      <c r="P244" s="92" t="s">
        <v>268</v>
      </c>
      <c r="Q244" s="103"/>
    </row>
    <row r="245" spans="2:17">
      <c r="B245" s="92"/>
      <c r="C245" s="93"/>
      <c r="D245" s="92"/>
      <c r="E245" s="92"/>
      <c r="F245" s="92"/>
      <c r="G245" s="94"/>
      <c r="H245" s="94"/>
      <c r="I245" s="94"/>
      <c r="J245" s="92"/>
      <c r="K245" s="92" t="s">
        <v>245</v>
      </c>
      <c r="L245" s="92" t="s">
        <v>246</v>
      </c>
      <c r="M245" s="92" t="s">
        <v>726</v>
      </c>
      <c r="N245" s="92" t="s">
        <v>237</v>
      </c>
      <c r="O245" s="92" t="s">
        <v>296</v>
      </c>
      <c r="P245" s="92"/>
      <c r="Q245" s="103"/>
    </row>
    <row r="246" spans="2:17">
      <c r="B246" s="92"/>
      <c r="C246" s="93"/>
      <c r="D246" s="92"/>
      <c r="E246" s="92"/>
      <c r="F246" s="92"/>
      <c r="G246" s="94"/>
      <c r="H246" s="94"/>
      <c r="I246" s="94"/>
      <c r="J246" s="92"/>
      <c r="K246" s="92" t="s">
        <v>245</v>
      </c>
      <c r="L246" s="92" t="s">
        <v>248</v>
      </c>
      <c r="M246" s="92" t="s">
        <v>727</v>
      </c>
      <c r="N246" s="92" t="s">
        <v>242</v>
      </c>
      <c r="O246" s="92" t="s">
        <v>728</v>
      </c>
      <c r="P246" s="92" t="s">
        <v>294</v>
      </c>
      <c r="Q246" s="103"/>
    </row>
    <row r="247" spans="2:17">
      <c r="B247" s="92"/>
      <c r="C247" s="93"/>
      <c r="D247" s="92"/>
      <c r="E247" s="92"/>
      <c r="F247" s="92"/>
      <c r="G247" s="94"/>
      <c r="H247" s="94"/>
      <c r="I247" s="94"/>
      <c r="J247" s="92"/>
      <c r="K247" s="92" t="s">
        <v>245</v>
      </c>
      <c r="L247" s="92" t="s">
        <v>248</v>
      </c>
      <c r="M247" s="92" t="s">
        <v>729</v>
      </c>
      <c r="N247" s="92" t="s">
        <v>242</v>
      </c>
      <c r="O247" s="92" t="s">
        <v>730</v>
      </c>
      <c r="P247" s="92" t="s">
        <v>294</v>
      </c>
      <c r="Q247" s="103"/>
    </row>
    <row r="248" ht="24" spans="2:17">
      <c r="B248" s="92"/>
      <c r="C248" s="93"/>
      <c r="D248" s="92"/>
      <c r="E248" s="92"/>
      <c r="F248" s="92"/>
      <c r="G248" s="94"/>
      <c r="H248" s="94"/>
      <c r="I248" s="94"/>
      <c r="J248" s="92"/>
      <c r="K248" s="92" t="s">
        <v>234</v>
      </c>
      <c r="L248" s="92" t="s">
        <v>235</v>
      </c>
      <c r="M248" s="92" t="s">
        <v>731</v>
      </c>
      <c r="N248" s="92" t="s">
        <v>237</v>
      </c>
      <c r="O248" s="92" t="s">
        <v>732</v>
      </c>
      <c r="P248" s="92"/>
      <c r="Q248" s="103"/>
    </row>
    <row r="249" ht="24" spans="2:17">
      <c r="B249" s="92"/>
      <c r="C249" s="93"/>
      <c r="D249" s="92"/>
      <c r="E249" s="92"/>
      <c r="F249" s="92"/>
      <c r="G249" s="94"/>
      <c r="H249" s="94"/>
      <c r="I249" s="94"/>
      <c r="J249" s="92"/>
      <c r="K249" s="92" t="s">
        <v>228</v>
      </c>
      <c r="L249" s="92" t="s">
        <v>229</v>
      </c>
      <c r="M249" s="92" t="s">
        <v>733</v>
      </c>
      <c r="N249" s="92" t="s">
        <v>231</v>
      </c>
      <c r="O249" s="92" t="s">
        <v>232</v>
      </c>
      <c r="P249" s="92" t="s">
        <v>233</v>
      </c>
      <c r="Q249" s="103"/>
    </row>
    <row r="250" ht="36" spans="2:17">
      <c r="B250" s="92"/>
      <c r="C250" s="93" t="s">
        <v>734</v>
      </c>
      <c r="D250" s="92" t="s">
        <v>223</v>
      </c>
      <c r="E250" s="92" t="s">
        <v>525</v>
      </c>
      <c r="F250" s="92" t="s">
        <v>526</v>
      </c>
      <c r="G250" s="94" t="s">
        <v>735</v>
      </c>
      <c r="H250" s="94" t="s">
        <v>735</v>
      </c>
      <c r="I250" s="94"/>
      <c r="J250" s="92" t="s">
        <v>736</v>
      </c>
      <c r="K250" s="92" t="s">
        <v>245</v>
      </c>
      <c r="L250" s="92" t="s">
        <v>246</v>
      </c>
      <c r="M250" s="92" t="s">
        <v>737</v>
      </c>
      <c r="N250" s="92" t="s">
        <v>237</v>
      </c>
      <c r="O250" s="92" t="s">
        <v>707</v>
      </c>
      <c r="P250" s="92"/>
      <c r="Q250" s="103"/>
    </row>
    <row r="251" ht="24" spans="2:17">
      <c r="B251" s="92"/>
      <c r="C251" s="93"/>
      <c r="D251" s="92"/>
      <c r="E251" s="92"/>
      <c r="F251" s="92"/>
      <c r="G251" s="94"/>
      <c r="H251" s="94"/>
      <c r="I251" s="94"/>
      <c r="J251" s="92"/>
      <c r="K251" s="92" t="s">
        <v>245</v>
      </c>
      <c r="L251" s="92" t="s">
        <v>248</v>
      </c>
      <c r="M251" s="92" t="s">
        <v>738</v>
      </c>
      <c r="N251" s="92" t="s">
        <v>231</v>
      </c>
      <c r="O251" s="92" t="s">
        <v>258</v>
      </c>
      <c r="P251" s="92" t="s">
        <v>294</v>
      </c>
      <c r="Q251" s="103"/>
    </row>
    <row r="252" ht="24" spans="2:17">
      <c r="B252" s="92"/>
      <c r="C252" s="93"/>
      <c r="D252" s="92"/>
      <c r="E252" s="92"/>
      <c r="F252" s="92"/>
      <c r="G252" s="94"/>
      <c r="H252" s="94"/>
      <c r="I252" s="94"/>
      <c r="J252" s="92"/>
      <c r="K252" s="92" t="s">
        <v>228</v>
      </c>
      <c r="L252" s="92" t="s">
        <v>229</v>
      </c>
      <c r="M252" s="92" t="s">
        <v>739</v>
      </c>
      <c r="N252" s="92" t="s">
        <v>231</v>
      </c>
      <c r="O252" s="92" t="s">
        <v>232</v>
      </c>
      <c r="P252" s="92" t="s">
        <v>233</v>
      </c>
      <c r="Q252" s="103"/>
    </row>
    <row r="253" ht="24" spans="2:17">
      <c r="B253" s="92"/>
      <c r="C253" s="93"/>
      <c r="D253" s="92"/>
      <c r="E253" s="92"/>
      <c r="F253" s="92"/>
      <c r="G253" s="94"/>
      <c r="H253" s="94"/>
      <c r="I253" s="94"/>
      <c r="J253" s="92"/>
      <c r="K253" s="92" t="s">
        <v>234</v>
      </c>
      <c r="L253" s="92" t="s">
        <v>235</v>
      </c>
      <c r="M253" s="92" t="s">
        <v>740</v>
      </c>
      <c r="N253" s="92" t="s">
        <v>237</v>
      </c>
      <c r="O253" s="92" t="s">
        <v>741</v>
      </c>
      <c r="P253" s="92"/>
      <c r="Q253" s="103"/>
    </row>
    <row r="254" ht="24" spans="2:17">
      <c r="B254" s="92"/>
      <c r="C254" s="93"/>
      <c r="D254" s="92"/>
      <c r="E254" s="92"/>
      <c r="F254" s="92"/>
      <c r="G254" s="94"/>
      <c r="H254" s="94"/>
      <c r="I254" s="94"/>
      <c r="J254" s="92"/>
      <c r="K254" s="92" t="s">
        <v>234</v>
      </c>
      <c r="L254" s="92" t="s">
        <v>303</v>
      </c>
      <c r="M254" s="92" t="s">
        <v>742</v>
      </c>
      <c r="N254" s="92" t="s">
        <v>237</v>
      </c>
      <c r="O254" s="92" t="s">
        <v>743</v>
      </c>
      <c r="P254" s="92"/>
      <c r="Q254" s="103"/>
    </row>
    <row r="255" spans="2:17">
      <c r="B255" s="92"/>
      <c r="C255" s="93" t="s">
        <v>744</v>
      </c>
      <c r="D255" s="92" t="s">
        <v>223</v>
      </c>
      <c r="E255" s="92" t="s">
        <v>745</v>
      </c>
      <c r="F255" s="92" t="s">
        <v>746</v>
      </c>
      <c r="G255" s="94" t="s">
        <v>747</v>
      </c>
      <c r="H255" s="94" t="s">
        <v>747</v>
      </c>
      <c r="I255" s="94"/>
      <c r="J255" s="92" t="s">
        <v>748</v>
      </c>
      <c r="K255" s="92" t="s">
        <v>234</v>
      </c>
      <c r="L255" s="92" t="s">
        <v>235</v>
      </c>
      <c r="M255" s="92" t="s">
        <v>749</v>
      </c>
      <c r="N255" s="92" t="s">
        <v>237</v>
      </c>
      <c r="O255" s="92" t="s">
        <v>238</v>
      </c>
      <c r="P255" s="92"/>
      <c r="Q255" s="103"/>
    </row>
    <row r="256" spans="2:17">
      <c r="B256" s="92"/>
      <c r="C256" s="93"/>
      <c r="D256" s="92"/>
      <c r="E256" s="92"/>
      <c r="F256" s="92"/>
      <c r="G256" s="94"/>
      <c r="H256" s="94"/>
      <c r="I256" s="94"/>
      <c r="J256" s="92"/>
      <c r="K256" s="92" t="s">
        <v>245</v>
      </c>
      <c r="L256" s="92" t="s">
        <v>336</v>
      </c>
      <c r="M256" s="92" t="s">
        <v>750</v>
      </c>
      <c r="N256" s="92" t="s">
        <v>250</v>
      </c>
      <c r="O256" s="92" t="s">
        <v>719</v>
      </c>
      <c r="P256" s="92" t="s">
        <v>487</v>
      </c>
      <c r="Q256" s="103"/>
    </row>
    <row r="257" spans="2:17">
      <c r="B257" s="92"/>
      <c r="C257" s="93"/>
      <c r="D257" s="92"/>
      <c r="E257" s="92"/>
      <c r="F257" s="92"/>
      <c r="G257" s="94"/>
      <c r="H257" s="94"/>
      <c r="I257" s="94"/>
      <c r="J257" s="92"/>
      <c r="K257" s="92" t="s">
        <v>245</v>
      </c>
      <c r="L257" s="92" t="s">
        <v>248</v>
      </c>
      <c r="M257" s="92" t="s">
        <v>751</v>
      </c>
      <c r="N257" s="92" t="s">
        <v>242</v>
      </c>
      <c r="O257" s="92" t="s">
        <v>290</v>
      </c>
      <c r="P257" s="92" t="s">
        <v>482</v>
      </c>
      <c r="Q257" s="103"/>
    </row>
    <row r="258" ht="24" spans="2:17">
      <c r="B258" s="92"/>
      <c r="C258" s="93"/>
      <c r="D258" s="92"/>
      <c r="E258" s="92"/>
      <c r="F258" s="92"/>
      <c r="G258" s="94"/>
      <c r="H258" s="94"/>
      <c r="I258" s="94"/>
      <c r="J258" s="92"/>
      <c r="K258" s="92" t="s">
        <v>228</v>
      </c>
      <c r="L258" s="92" t="s">
        <v>229</v>
      </c>
      <c r="M258" s="92" t="s">
        <v>752</v>
      </c>
      <c r="N258" s="92" t="s">
        <v>231</v>
      </c>
      <c r="O258" s="92" t="s">
        <v>232</v>
      </c>
      <c r="P258" s="92" t="s">
        <v>233</v>
      </c>
      <c r="Q258" s="103"/>
    </row>
    <row r="259" spans="2:17">
      <c r="B259" s="92"/>
      <c r="C259" s="93"/>
      <c r="D259" s="92"/>
      <c r="E259" s="92"/>
      <c r="F259" s="92"/>
      <c r="G259" s="94"/>
      <c r="H259" s="94"/>
      <c r="I259" s="94"/>
      <c r="J259" s="92"/>
      <c r="K259" s="92" t="s">
        <v>239</v>
      </c>
      <c r="L259" s="92" t="s">
        <v>240</v>
      </c>
      <c r="M259" s="92" t="s">
        <v>282</v>
      </c>
      <c r="N259" s="92" t="s">
        <v>242</v>
      </c>
      <c r="O259" s="92" t="s">
        <v>338</v>
      </c>
      <c r="P259" s="92" t="s">
        <v>268</v>
      </c>
      <c r="Q259" s="103"/>
    </row>
    <row r="260" spans="2:17">
      <c r="B260" s="92"/>
      <c r="C260" s="93" t="s">
        <v>753</v>
      </c>
      <c r="D260" s="92" t="s">
        <v>223</v>
      </c>
      <c r="E260" s="92" t="s">
        <v>754</v>
      </c>
      <c r="F260" s="92" t="s">
        <v>755</v>
      </c>
      <c r="G260" s="94" t="s">
        <v>756</v>
      </c>
      <c r="H260" s="94" t="s">
        <v>756</v>
      </c>
      <c r="I260" s="94"/>
      <c r="J260" s="92" t="s">
        <v>757</v>
      </c>
      <c r="K260" s="92" t="s">
        <v>245</v>
      </c>
      <c r="L260" s="92" t="s">
        <v>246</v>
      </c>
      <c r="M260" s="92" t="s">
        <v>758</v>
      </c>
      <c r="N260" s="92" t="s">
        <v>250</v>
      </c>
      <c r="O260" s="92" t="s">
        <v>278</v>
      </c>
      <c r="P260" s="92" t="s">
        <v>233</v>
      </c>
      <c r="Q260" s="103"/>
    </row>
    <row r="261" spans="2:17">
      <c r="B261" s="92"/>
      <c r="C261" s="93"/>
      <c r="D261" s="92"/>
      <c r="E261" s="92"/>
      <c r="F261" s="92"/>
      <c r="G261" s="94"/>
      <c r="H261" s="94"/>
      <c r="I261" s="94"/>
      <c r="J261" s="92"/>
      <c r="K261" s="92" t="s">
        <v>245</v>
      </c>
      <c r="L261" s="92" t="s">
        <v>248</v>
      </c>
      <c r="M261" s="92" t="s">
        <v>759</v>
      </c>
      <c r="N261" s="92" t="s">
        <v>231</v>
      </c>
      <c r="O261" s="92" t="s">
        <v>258</v>
      </c>
      <c r="P261" s="92" t="s">
        <v>252</v>
      </c>
      <c r="Q261" s="103"/>
    </row>
    <row r="262" spans="2:17">
      <c r="B262" s="92"/>
      <c r="C262" s="93"/>
      <c r="D262" s="92"/>
      <c r="E262" s="92"/>
      <c r="F262" s="92"/>
      <c r="G262" s="94"/>
      <c r="H262" s="94"/>
      <c r="I262" s="94"/>
      <c r="J262" s="92"/>
      <c r="K262" s="92" t="s">
        <v>245</v>
      </c>
      <c r="L262" s="92" t="s">
        <v>336</v>
      </c>
      <c r="M262" s="92" t="s">
        <v>760</v>
      </c>
      <c r="N262" s="92" t="s">
        <v>237</v>
      </c>
      <c r="O262" s="92" t="s">
        <v>761</v>
      </c>
      <c r="P262" s="92"/>
      <c r="Q262" s="103"/>
    </row>
    <row r="263" ht="24" spans="2:17">
      <c r="B263" s="92"/>
      <c r="C263" s="93"/>
      <c r="D263" s="92"/>
      <c r="E263" s="92"/>
      <c r="F263" s="92"/>
      <c r="G263" s="94"/>
      <c r="H263" s="94"/>
      <c r="I263" s="94"/>
      <c r="J263" s="92"/>
      <c r="K263" s="92" t="s">
        <v>228</v>
      </c>
      <c r="L263" s="92" t="s">
        <v>229</v>
      </c>
      <c r="M263" s="92" t="s">
        <v>265</v>
      </c>
      <c r="N263" s="92" t="s">
        <v>250</v>
      </c>
      <c r="O263" s="92" t="s">
        <v>278</v>
      </c>
      <c r="P263" s="92" t="s">
        <v>233</v>
      </c>
      <c r="Q263" s="103"/>
    </row>
    <row r="264" spans="2:17">
      <c r="B264" s="92"/>
      <c r="C264" s="93"/>
      <c r="D264" s="92"/>
      <c r="E264" s="92"/>
      <c r="F264" s="92"/>
      <c r="G264" s="94"/>
      <c r="H264" s="94"/>
      <c r="I264" s="94"/>
      <c r="J264" s="92"/>
      <c r="K264" s="92" t="s">
        <v>234</v>
      </c>
      <c r="L264" s="92" t="s">
        <v>303</v>
      </c>
      <c r="M264" s="92" t="s">
        <v>762</v>
      </c>
      <c r="N264" s="92" t="s">
        <v>250</v>
      </c>
      <c r="O264" s="92" t="s">
        <v>278</v>
      </c>
      <c r="P264" s="92" t="s">
        <v>233</v>
      </c>
      <c r="Q264" s="103"/>
    </row>
    <row r="265" spans="2:17">
      <c r="B265" s="92"/>
      <c r="C265" s="93" t="s">
        <v>763</v>
      </c>
      <c r="D265" s="92" t="s">
        <v>223</v>
      </c>
      <c r="E265" s="92" t="s">
        <v>469</v>
      </c>
      <c r="F265" s="92" t="s">
        <v>470</v>
      </c>
      <c r="G265" s="94" t="s">
        <v>764</v>
      </c>
      <c r="H265" s="94" t="s">
        <v>764</v>
      </c>
      <c r="I265" s="94"/>
      <c r="J265" s="92" t="s">
        <v>765</v>
      </c>
      <c r="K265" s="92" t="s">
        <v>245</v>
      </c>
      <c r="L265" s="92" t="s">
        <v>248</v>
      </c>
      <c r="M265" s="92" t="s">
        <v>766</v>
      </c>
      <c r="N265" s="92" t="s">
        <v>231</v>
      </c>
      <c r="O265" s="92" t="s">
        <v>324</v>
      </c>
      <c r="P265" s="92" t="s">
        <v>294</v>
      </c>
      <c r="Q265" s="103"/>
    </row>
    <row r="266" spans="2:17">
      <c r="B266" s="92"/>
      <c r="C266" s="93"/>
      <c r="D266" s="92"/>
      <c r="E266" s="92"/>
      <c r="F266" s="92"/>
      <c r="G266" s="94"/>
      <c r="H266" s="94"/>
      <c r="I266" s="94"/>
      <c r="J266" s="92"/>
      <c r="K266" s="92" t="s">
        <v>245</v>
      </c>
      <c r="L266" s="92" t="s">
        <v>248</v>
      </c>
      <c r="M266" s="92" t="s">
        <v>767</v>
      </c>
      <c r="N266" s="92" t="s">
        <v>231</v>
      </c>
      <c r="O266" s="92" t="s">
        <v>324</v>
      </c>
      <c r="P266" s="92" t="s">
        <v>294</v>
      </c>
      <c r="Q266" s="103"/>
    </row>
    <row r="267" spans="2:17">
      <c r="B267" s="92"/>
      <c r="C267" s="93"/>
      <c r="D267" s="92"/>
      <c r="E267" s="92"/>
      <c r="F267" s="92"/>
      <c r="G267" s="94"/>
      <c r="H267" s="94"/>
      <c r="I267" s="94"/>
      <c r="J267" s="92"/>
      <c r="K267" s="92" t="s">
        <v>245</v>
      </c>
      <c r="L267" s="92" t="s">
        <v>248</v>
      </c>
      <c r="M267" s="92" t="s">
        <v>768</v>
      </c>
      <c r="N267" s="92" t="s">
        <v>231</v>
      </c>
      <c r="O267" s="92" t="s">
        <v>290</v>
      </c>
      <c r="P267" s="92" t="s">
        <v>294</v>
      </c>
      <c r="Q267" s="103"/>
    </row>
    <row r="268" ht="72" spans="2:17">
      <c r="B268" s="92"/>
      <c r="C268" s="93"/>
      <c r="D268" s="92"/>
      <c r="E268" s="92"/>
      <c r="F268" s="92"/>
      <c r="G268" s="94"/>
      <c r="H268" s="94"/>
      <c r="I268" s="94"/>
      <c r="J268" s="92"/>
      <c r="K268" s="92" t="s">
        <v>245</v>
      </c>
      <c r="L268" s="92" t="s">
        <v>248</v>
      </c>
      <c r="M268" s="92" t="s">
        <v>765</v>
      </c>
      <c r="N268" s="92" t="s">
        <v>231</v>
      </c>
      <c r="O268" s="92" t="s">
        <v>290</v>
      </c>
      <c r="P268" s="92" t="s">
        <v>294</v>
      </c>
      <c r="Q268" s="103"/>
    </row>
    <row r="269" spans="2:17">
      <c r="B269" s="92"/>
      <c r="C269" s="93"/>
      <c r="D269" s="92"/>
      <c r="E269" s="92"/>
      <c r="F269" s="92"/>
      <c r="G269" s="94"/>
      <c r="H269" s="94"/>
      <c r="I269" s="94"/>
      <c r="J269" s="92"/>
      <c r="K269" s="92" t="s">
        <v>245</v>
      </c>
      <c r="L269" s="92" t="s">
        <v>248</v>
      </c>
      <c r="M269" s="92" t="s">
        <v>769</v>
      </c>
      <c r="N269" s="92" t="s">
        <v>231</v>
      </c>
      <c r="O269" s="92" t="s">
        <v>290</v>
      </c>
      <c r="P269" s="92" t="s">
        <v>294</v>
      </c>
      <c r="Q269" s="103"/>
    </row>
    <row r="270" spans="2:17">
      <c r="B270" s="92"/>
      <c r="C270" s="93"/>
      <c r="D270" s="92"/>
      <c r="E270" s="92"/>
      <c r="F270" s="92"/>
      <c r="G270" s="94"/>
      <c r="H270" s="94"/>
      <c r="I270" s="94"/>
      <c r="J270" s="92"/>
      <c r="K270" s="92" t="s">
        <v>234</v>
      </c>
      <c r="L270" s="92" t="s">
        <v>274</v>
      </c>
      <c r="M270" s="92" t="s">
        <v>770</v>
      </c>
      <c r="N270" s="92" t="s">
        <v>237</v>
      </c>
      <c r="O270" s="92" t="s">
        <v>771</v>
      </c>
      <c r="P270" s="92" t="s">
        <v>772</v>
      </c>
      <c r="Q270" s="103"/>
    </row>
    <row r="271" spans="2:17">
      <c r="B271" s="92"/>
      <c r="C271" s="93"/>
      <c r="D271" s="92"/>
      <c r="E271" s="92"/>
      <c r="F271" s="92"/>
      <c r="G271" s="94"/>
      <c r="H271" s="94"/>
      <c r="I271" s="94"/>
      <c r="J271" s="92"/>
      <c r="K271" s="92" t="s">
        <v>234</v>
      </c>
      <c r="L271" s="92" t="s">
        <v>274</v>
      </c>
      <c r="M271" s="92" t="s">
        <v>773</v>
      </c>
      <c r="N271" s="92" t="s">
        <v>237</v>
      </c>
      <c r="O271" s="92" t="s">
        <v>327</v>
      </c>
      <c r="P271" s="92" t="s">
        <v>244</v>
      </c>
      <c r="Q271" s="103"/>
    </row>
    <row r="272" ht="24" spans="2:17">
      <c r="B272" s="92"/>
      <c r="C272" s="93"/>
      <c r="D272" s="92"/>
      <c r="E272" s="92"/>
      <c r="F272" s="92"/>
      <c r="G272" s="94"/>
      <c r="H272" s="94"/>
      <c r="I272" s="94"/>
      <c r="J272" s="92"/>
      <c r="K272" s="92" t="s">
        <v>234</v>
      </c>
      <c r="L272" s="92" t="s">
        <v>274</v>
      </c>
      <c r="M272" s="92" t="s">
        <v>774</v>
      </c>
      <c r="N272" s="92" t="s">
        <v>237</v>
      </c>
      <c r="O272" s="92" t="s">
        <v>258</v>
      </c>
      <c r="P272" s="92" t="s">
        <v>244</v>
      </c>
      <c r="Q272" s="103"/>
    </row>
    <row r="273" ht="24" spans="2:17">
      <c r="B273" s="92"/>
      <c r="C273" s="93"/>
      <c r="D273" s="92"/>
      <c r="E273" s="92"/>
      <c r="F273" s="92"/>
      <c r="G273" s="94"/>
      <c r="H273" s="94"/>
      <c r="I273" s="94"/>
      <c r="J273" s="92"/>
      <c r="K273" s="92" t="s">
        <v>228</v>
      </c>
      <c r="L273" s="92" t="s">
        <v>229</v>
      </c>
      <c r="M273" s="92" t="s">
        <v>775</v>
      </c>
      <c r="N273" s="92" t="s">
        <v>231</v>
      </c>
      <c r="O273" s="92" t="s">
        <v>232</v>
      </c>
      <c r="P273" s="92" t="s">
        <v>233</v>
      </c>
      <c r="Q273" s="103"/>
    </row>
    <row r="274" ht="24" spans="2:17">
      <c r="B274" s="92"/>
      <c r="C274" s="93" t="s">
        <v>776</v>
      </c>
      <c r="D274" s="92" t="s">
        <v>223</v>
      </c>
      <c r="E274" s="92" t="s">
        <v>469</v>
      </c>
      <c r="F274" s="92" t="s">
        <v>470</v>
      </c>
      <c r="G274" s="94" t="s">
        <v>777</v>
      </c>
      <c r="H274" s="94" t="s">
        <v>777</v>
      </c>
      <c r="I274" s="94"/>
      <c r="J274" s="92" t="s">
        <v>778</v>
      </c>
      <c r="K274" s="92" t="s">
        <v>228</v>
      </c>
      <c r="L274" s="92" t="s">
        <v>229</v>
      </c>
      <c r="M274" s="92" t="s">
        <v>779</v>
      </c>
      <c r="N274" s="92" t="s">
        <v>231</v>
      </c>
      <c r="O274" s="92" t="s">
        <v>232</v>
      </c>
      <c r="P274" s="92" t="s">
        <v>233</v>
      </c>
      <c r="Q274" s="103"/>
    </row>
    <row r="275" ht="24" spans="2:17">
      <c r="B275" s="92"/>
      <c r="C275" s="93"/>
      <c r="D275" s="92"/>
      <c r="E275" s="92"/>
      <c r="F275" s="92"/>
      <c r="G275" s="94"/>
      <c r="H275" s="94"/>
      <c r="I275" s="94"/>
      <c r="J275" s="92"/>
      <c r="K275" s="92" t="s">
        <v>228</v>
      </c>
      <c r="L275" s="92" t="s">
        <v>229</v>
      </c>
      <c r="M275" s="92" t="s">
        <v>780</v>
      </c>
      <c r="N275" s="92" t="s">
        <v>231</v>
      </c>
      <c r="O275" s="92" t="s">
        <v>232</v>
      </c>
      <c r="P275" s="92" t="s">
        <v>233</v>
      </c>
      <c r="Q275" s="103"/>
    </row>
    <row r="276" spans="2:17">
      <c r="B276" s="92"/>
      <c r="C276" s="93"/>
      <c r="D276" s="92"/>
      <c r="E276" s="92"/>
      <c r="F276" s="92"/>
      <c r="G276" s="94"/>
      <c r="H276" s="94"/>
      <c r="I276" s="94"/>
      <c r="J276" s="92"/>
      <c r="K276" s="92" t="s">
        <v>234</v>
      </c>
      <c r="L276" s="92" t="s">
        <v>235</v>
      </c>
      <c r="M276" s="92" t="s">
        <v>781</v>
      </c>
      <c r="N276" s="92" t="s">
        <v>231</v>
      </c>
      <c r="O276" s="92" t="s">
        <v>232</v>
      </c>
      <c r="P276" s="92" t="s">
        <v>233</v>
      </c>
      <c r="Q276" s="103"/>
    </row>
    <row r="277" spans="2:17">
      <c r="B277" s="92"/>
      <c r="C277" s="93"/>
      <c r="D277" s="92"/>
      <c r="E277" s="92"/>
      <c r="F277" s="92"/>
      <c r="G277" s="94"/>
      <c r="H277" s="94"/>
      <c r="I277" s="94"/>
      <c r="J277" s="92"/>
      <c r="K277" s="92" t="s">
        <v>234</v>
      </c>
      <c r="L277" s="92" t="s">
        <v>303</v>
      </c>
      <c r="M277" s="92" t="s">
        <v>782</v>
      </c>
      <c r="N277" s="92" t="s">
        <v>237</v>
      </c>
      <c r="O277" s="92" t="s">
        <v>783</v>
      </c>
      <c r="P277" s="92"/>
      <c r="Q277" s="103"/>
    </row>
    <row r="278" spans="2:17">
      <c r="B278" s="92"/>
      <c r="C278" s="93"/>
      <c r="D278" s="92"/>
      <c r="E278" s="92"/>
      <c r="F278" s="92"/>
      <c r="G278" s="94"/>
      <c r="H278" s="94"/>
      <c r="I278" s="94"/>
      <c r="J278" s="92"/>
      <c r="K278" s="92" t="s">
        <v>245</v>
      </c>
      <c r="L278" s="92" t="s">
        <v>248</v>
      </c>
      <c r="M278" s="92" t="s">
        <v>784</v>
      </c>
      <c r="N278" s="92" t="s">
        <v>231</v>
      </c>
      <c r="O278" s="92" t="s">
        <v>785</v>
      </c>
      <c r="P278" s="92" t="s">
        <v>252</v>
      </c>
      <c r="Q278" s="103"/>
    </row>
    <row r="279" spans="2:17">
      <c r="B279" s="92"/>
      <c r="C279" s="93"/>
      <c r="D279" s="92"/>
      <c r="E279" s="92"/>
      <c r="F279" s="92"/>
      <c r="G279" s="94"/>
      <c r="H279" s="94"/>
      <c r="I279" s="94"/>
      <c r="J279" s="92"/>
      <c r="K279" s="92" t="s">
        <v>245</v>
      </c>
      <c r="L279" s="92" t="s">
        <v>336</v>
      </c>
      <c r="M279" s="92" t="s">
        <v>786</v>
      </c>
      <c r="N279" s="92" t="s">
        <v>237</v>
      </c>
      <c r="O279" s="92" t="s">
        <v>787</v>
      </c>
      <c r="P279" s="92"/>
      <c r="Q279" s="103"/>
    </row>
    <row r="280" ht="24" spans="2:17">
      <c r="B280" s="92"/>
      <c r="C280" s="93" t="s">
        <v>788</v>
      </c>
      <c r="D280" s="92" t="s">
        <v>223</v>
      </c>
      <c r="E280" s="92" t="s">
        <v>789</v>
      </c>
      <c r="F280" s="92" t="s">
        <v>790</v>
      </c>
      <c r="G280" s="94" t="s">
        <v>791</v>
      </c>
      <c r="H280" s="94" t="s">
        <v>791</v>
      </c>
      <c r="I280" s="94"/>
      <c r="J280" s="92" t="s">
        <v>792</v>
      </c>
      <c r="K280" s="92" t="s">
        <v>228</v>
      </c>
      <c r="L280" s="92" t="s">
        <v>229</v>
      </c>
      <c r="M280" s="92" t="s">
        <v>793</v>
      </c>
      <c r="N280" s="92" t="s">
        <v>231</v>
      </c>
      <c r="O280" s="92" t="s">
        <v>301</v>
      </c>
      <c r="P280" s="92" t="s">
        <v>233</v>
      </c>
      <c r="Q280" s="103"/>
    </row>
    <row r="281" spans="2:17">
      <c r="B281" s="92"/>
      <c r="C281" s="93"/>
      <c r="D281" s="92"/>
      <c r="E281" s="92"/>
      <c r="F281" s="92"/>
      <c r="G281" s="94"/>
      <c r="H281" s="94"/>
      <c r="I281" s="94"/>
      <c r="J281" s="92"/>
      <c r="K281" s="92" t="s">
        <v>234</v>
      </c>
      <c r="L281" s="92" t="s">
        <v>235</v>
      </c>
      <c r="M281" s="92" t="s">
        <v>794</v>
      </c>
      <c r="N281" s="92" t="s">
        <v>237</v>
      </c>
      <c r="O281" s="92" t="s">
        <v>795</v>
      </c>
      <c r="P281" s="92"/>
      <c r="Q281" s="103"/>
    </row>
    <row r="282" spans="2:17">
      <c r="B282" s="92"/>
      <c r="C282" s="93"/>
      <c r="D282" s="92"/>
      <c r="E282" s="92"/>
      <c r="F282" s="92"/>
      <c r="G282" s="94"/>
      <c r="H282" s="94"/>
      <c r="I282" s="94"/>
      <c r="J282" s="92"/>
      <c r="K282" s="92" t="s">
        <v>234</v>
      </c>
      <c r="L282" s="92" t="s">
        <v>235</v>
      </c>
      <c r="M282" s="92" t="s">
        <v>796</v>
      </c>
      <c r="N282" s="92" t="s">
        <v>231</v>
      </c>
      <c r="O282" s="92" t="s">
        <v>301</v>
      </c>
      <c r="P282" s="92" t="s">
        <v>233</v>
      </c>
      <c r="Q282" s="103"/>
    </row>
    <row r="283" ht="24" spans="2:17">
      <c r="B283" s="92"/>
      <c r="C283" s="93"/>
      <c r="D283" s="92"/>
      <c r="E283" s="92"/>
      <c r="F283" s="92"/>
      <c r="G283" s="94"/>
      <c r="H283" s="94"/>
      <c r="I283" s="94"/>
      <c r="J283" s="92"/>
      <c r="K283" s="92" t="s">
        <v>234</v>
      </c>
      <c r="L283" s="92" t="s">
        <v>291</v>
      </c>
      <c r="M283" s="92" t="s">
        <v>797</v>
      </c>
      <c r="N283" s="92" t="s">
        <v>237</v>
      </c>
      <c r="O283" s="92" t="s">
        <v>798</v>
      </c>
      <c r="P283" s="92"/>
      <c r="Q283" s="103"/>
    </row>
    <row r="284" spans="2:17">
      <c r="B284" s="92"/>
      <c r="C284" s="93"/>
      <c r="D284" s="92"/>
      <c r="E284" s="92"/>
      <c r="F284" s="92"/>
      <c r="G284" s="94"/>
      <c r="H284" s="94"/>
      <c r="I284" s="94"/>
      <c r="J284" s="92"/>
      <c r="K284" s="92" t="s">
        <v>239</v>
      </c>
      <c r="L284" s="92" t="s">
        <v>240</v>
      </c>
      <c r="M284" s="92" t="s">
        <v>282</v>
      </c>
      <c r="N284" s="92" t="s">
        <v>242</v>
      </c>
      <c r="O284" s="92" t="s">
        <v>799</v>
      </c>
      <c r="P284" s="92" t="s">
        <v>268</v>
      </c>
      <c r="Q284" s="103"/>
    </row>
    <row r="285" ht="24" spans="2:17">
      <c r="B285" s="92"/>
      <c r="C285" s="93"/>
      <c r="D285" s="92"/>
      <c r="E285" s="92"/>
      <c r="F285" s="92"/>
      <c r="G285" s="94"/>
      <c r="H285" s="94"/>
      <c r="I285" s="94"/>
      <c r="J285" s="92"/>
      <c r="K285" s="92" t="s">
        <v>245</v>
      </c>
      <c r="L285" s="92" t="s">
        <v>246</v>
      </c>
      <c r="M285" s="92" t="s">
        <v>800</v>
      </c>
      <c r="N285" s="92" t="s">
        <v>231</v>
      </c>
      <c r="O285" s="92" t="s">
        <v>301</v>
      </c>
      <c r="P285" s="92" t="s">
        <v>233</v>
      </c>
      <c r="Q285" s="103"/>
    </row>
    <row r="286" spans="2:17">
      <c r="B286" s="92"/>
      <c r="C286" s="93" t="s">
        <v>801</v>
      </c>
      <c r="D286" s="92" t="s">
        <v>223</v>
      </c>
      <c r="E286" s="92" t="s">
        <v>789</v>
      </c>
      <c r="F286" s="92" t="s">
        <v>802</v>
      </c>
      <c r="G286" s="94" t="s">
        <v>803</v>
      </c>
      <c r="H286" s="94" t="s">
        <v>803</v>
      </c>
      <c r="I286" s="94"/>
      <c r="J286" s="92" t="s">
        <v>804</v>
      </c>
      <c r="K286" s="92" t="s">
        <v>239</v>
      </c>
      <c r="L286" s="92" t="s">
        <v>240</v>
      </c>
      <c r="M286" s="92" t="s">
        <v>282</v>
      </c>
      <c r="N286" s="92" t="s">
        <v>242</v>
      </c>
      <c r="O286" s="92" t="s">
        <v>805</v>
      </c>
      <c r="P286" s="92" t="s">
        <v>268</v>
      </c>
      <c r="Q286" s="103"/>
    </row>
    <row r="287" spans="2:17">
      <c r="B287" s="92"/>
      <c r="C287" s="93"/>
      <c r="D287" s="92"/>
      <c r="E287" s="92"/>
      <c r="F287" s="92"/>
      <c r="G287" s="94"/>
      <c r="H287" s="94"/>
      <c r="I287" s="94"/>
      <c r="J287" s="92"/>
      <c r="K287" s="92" t="s">
        <v>234</v>
      </c>
      <c r="L287" s="92" t="s">
        <v>235</v>
      </c>
      <c r="M287" s="92" t="s">
        <v>806</v>
      </c>
      <c r="N287" s="92" t="s">
        <v>237</v>
      </c>
      <c r="O287" s="92" t="s">
        <v>238</v>
      </c>
      <c r="P287" s="92"/>
      <c r="Q287" s="103"/>
    </row>
    <row r="288" spans="2:17">
      <c r="B288" s="92"/>
      <c r="C288" s="93"/>
      <c r="D288" s="92"/>
      <c r="E288" s="92"/>
      <c r="F288" s="92"/>
      <c r="G288" s="94"/>
      <c r="H288" s="94"/>
      <c r="I288" s="94"/>
      <c r="J288" s="92"/>
      <c r="K288" s="92" t="s">
        <v>234</v>
      </c>
      <c r="L288" s="92" t="s">
        <v>291</v>
      </c>
      <c r="M288" s="92" t="s">
        <v>807</v>
      </c>
      <c r="N288" s="92" t="s">
        <v>237</v>
      </c>
      <c r="O288" s="92" t="s">
        <v>808</v>
      </c>
      <c r="P288" s="92"/>
      <c r="Q288" s="103"/>
    </row>
    <row r="289" ht="24" spans="2:17">
      <c r="B289" s="92"/>
      <c r="C289" s="93"/>
      <c r="D289" s="92"/>
      <c r="E289" s="92"/>
      <c r="F289" s="92"/>
      <c r="G289" s="94"/>
      <c r="H289" s="94"/>
      <c r="I289" s="94"/>
      <c r="J289" s="92"/>
      <c r="K289" s="92" t="s">
        <v>245</v>
      </c>
      <c r="L289" s="92" t="s">
        <v>246</v>
      </c>
      <c r="M289" s="92" t="s">
        <v>800</v>
      </c>
      <c r="N289" s="92" t="s">
        <v>231</v>
      </c>
      <c r="O289" s="92" t="s">
        <v>232</v>
      </c>
      <c r="P289" s="92" t="s">
        <v>233</v>
      </c>
      <c r="Q289" s="103"/>
    </row>
    <row r="290" ht="24" spans="2:17">
      <c r="B290" s="92"/>
      <c r="C290" s="93"/>
      <c r="D290" s="92"/>
      <c r="E290" s="92"/>
      <c r="F290" s="92"/>
      <c r="G290" s="94"/>
      <c r="H290" s="94"/>
      <c r="I290" s="94"/>
      <c r="J290" s="92"/>
      <c r="K290" s="92" t="s">
        <v>228</v>
      </c>
      <c r="L290" s="92" t="s">
        <v>229</v>
      </c>
      <c r="M290" s="92" t="s">
        <v>793</v>
      </c>
      <c r="N290" s="92" t="s">
        <v>231</v>
      </c>
      <c r="O290" s="92" t="s">
        <v>232</v>
      </c>
      <c r="P290" s="92" t="s">
        <v>233</v>
      </c>
      <c r="Q290" s="103"/>
    </row>
    <row r="291" spans="2:17">
      <c r="B291" s="92"/>
      <c r="C291" s="93" t="s">
        <v>809</v>
      </c>
      <c r="D291" s="92" t="s">
        <v>223</v>
      </c>
      <c r="E291" s="92" t="s">
        <v>789</v>
      </c>
      <c r="F291" s="92" t="s">
        <v>802</v>
      </c>
      <c r="G291" s="94" t="s">
        <v>810</v>
      </c>
      <c r="H291" s="94" t="s">
        <v>810</v>
      </c>
      <c r="I291" s="94"/>
      <c r="J291" s="92" t="s">
        <v>811</v>
      </c>
      <c r="K291" s="92" t="s">
        <v>234</v>
      </c>
      <c r="L291" s="92" t="s">
        <v>303</v>
      </c>
      <c r="M291" s="92" t="s">
        <v>812</v>
      </c>
      <c r="N291" s="92" t="s">
        <v>231</v>
      </c>
      <c r="O291" s="92" t="s">
        <v>232</v>
      </c>
      <c r="P291" s="92" t="s">
        <v>233</v>
      </c>
      <c r="Q291" s="103"/>
    </row>
    <row r="292" spans="2:17">
      <c r="B292" s="92"/>
      <c r="C292" s="93"/>
      <c r="D292" s="92"/>
      <c r="E292" s="92"/>
      <c r="F292" s="92"/>
      <c r="G292" s="94"/>
      <c r="H292" s="94"/>
      <c r="I292" s="94"/>
      <c r="J292" s="92"/>
      <c r="K292" s="92" t="s">
        <v>234</v>
      </c>
      <c r="L292" s="92" t="s">
        <v>235</v>
      </c>
      <c r="M292" s="92" t="s">
        <v>813</v>
      </c>
      <c r="N292" s="92" t="s">
        <v>237</v>
      </c>
      <c r="O292" s="92" t="s">
        <v>238</v>
      </c>
      <c r="P292" s="92"/>
      <c r="Q292" s="103"/>
    </row>
    <row r="293" spans="2:17">
      <c r="B293" s="92"/>
      <c r="C293" s="93"/>
      <c r="D293" s="92"/>
      <c r="E293" s="92"/>
      <c r="F293" s="92"/>
      <c r="G293" s="94"/>
      <c r="H293" s="94"/>
      <c r="I293" s="94"/>
      <c r="J293" s="92"/>
      <c r="K293" s="92" t="s">
        <v>239</v>
      </c>
      <c r="L293" s="92" t="s">
        <v>240</v>
      </c>
      <c r="M293" s="92" t="s">
        <v>814</v>
      </c>
      <c r="N293" s="92" t="s">
        <v>242</v>
      </c>
      <c r="O293" s="92" t="s">
        <v>815</v>
      </c>
      <c r="P293" s="92" t="s">
        <v>268</v>
      </c>
      <c r="Q293" s="103"/>
    </row>
    <row r="294" ht="24" spans="2:17">
      <c r="B294" s="92"/>
      <c r="C294" s="93"/>
      <c r="D294" s="92"/>
      <c r="E294" s="92"/>
      <c r="F294" s="92"/>
      <c r="G294" s="94"/>
      <c r="H294" s="94"/>
      <c r="I294" s="94"/>
      <c r="J294" s="92"/>
      <c r="K294" s="92" t="s">
        <v>228</v>
      </c>
      <c r="L294" s="92" t="s">
        <v>229</v>
      </c>
      <c r="M294" s="92" t="s">
        <v>793</v>
      </c>
      <c r="N294" s="92" t="s">
        <v>231</v>
      </c>
      <c r="O294" s="92" t="s">
        <v>301</v>
      </c>
      <c r="P294" s="92" t="s">
        <v>233</v>
      </c>
      <c r="Q294" s="103"/>
    </row>
    <row r="295" ht="24" spans="2:17">
      <c r="B295" s="92"/>
      <c r="C295" s="93"/>
      <c r="D295" s="92"/>
      <c r="E295" s="92"/>
      <c r="F295" s="92"/>
      <c r="G295" s="94"/>
      <c r="H295" s="94"/>
      <c r="I295" s="94"/>
      <c r="J295" s="92"/>
      <c r="K295" s="92" t="s">
        <v>245</v>
      </c>
      <c r="L295" s="92" t="s">
        <v>246</v>
      </c>
      <c r="M295" s="92" t="s">
        <v>816</v>
      </c>
      <c r="N295" s="92" t="s">
        <v>231</v>
      </c>
      <c r="O295" s="92" t="s">
        <v>301</v>
      </c>
      <c r="P295" s="92" t="s">
        <v>233</v>
      </c>
      <c r="Q295" s="103"/>
    </row>
    <row r="296" ht="24" spans="2:17">
      <c r="B296" s="92"/>
      <c r="C296" s="93" t="s">
        <v>817</v>
      </c>
      <c r="D296" s="92" t="s">
        <v>223</v>
      </c>
      <c r="E296" s="92" t="s">
        <v>624</v>
      </c>
      <c r="F296" s="92" t="s">
        <v>625</v>
      </c>
      <c r="G296" s="94" t="s">
        <v>818</v>
      </c>
      <c r="H296" s="94" t="s">
        <v>818</v>
      </c>
      <c r="I296" s="94"/>
      <c r="J296" s="92" t="s">
        <v>819</v>
      </c>
      <c r="K296" s="92" t="s">
        <v>228</v>
      </c>
      <c r="L296" s="92" t="s">
        <v>229</v>
      </c>
      <c r="M296" s="92" t="s">
        <v>277</v>
      </c>
      <c r="N296" s="92" t="s">
        <v>231</v>
      </c>
      <c r="O296" s="92" t="s">
        <v>301</v>
      </c>
      <c r="P296" s="92" t="s">
        <v>233</v>
      </c>
      <c r="Q296" s="103"/>
    </row>
    <row r="297" spans="2:17">
      <c r="B297" s="92"/>
      <c r="C297" s="93"/>
      <c r="D297" s="92"/>
      <c r="E297" s="92"/>
      <c r="F297" s="92"/>
      <c r="G297" s="94"/>
      <c r="H297" s="94"/>
      <c r="I297" s="94"/>
      <c r="J297" s="92"/>
      <c r="K297" s="92" t="s">
        <v>234</v>
      </c>
      <c r="L297" s="92" t="s">
        <v>235</v>
      </c>
      <c r="M297" s="92" t="s">
        <v>820</v>
      </c>
      <c r="N297" s="92" t="s">
        <v>237</v>
      </c>
      <c r="O297" s="92" t="s">
        <v>238</v>
      </c>
      <c r="P297" s="92"/>
      <c r="Q297" s="103"/>
    </row>
    <row r="298" spans="2:17">
      <c r="B298" s="92"/>
      <c r="C298" s="93"/>
      <c r="D298" s="92"/>
      <c r="E298" s="92"/>
      <c r="F298" s="92"/>
      <c r="G298" s="94"/>
      <c r="H298" s="94"/>
      <c r="I298" s="94"/>
      <c r="J298" s="92"/>
      <c r="K298" s="92" t="s">
        <v>234</v>
      </c>
      <c r="L298" s="92" t="s">
        <v>274</v>
      </c>
      <c r="M298" s="92" t="s">
        <v>821</v>
      </c>
      <c r="N298" s="92" t="s">
        <v>250</v>
      </c>
      <c r="O298" s="92" t="s">
        <v>258</v>
      </c>
      <c r="P298" s="92" t="s">
        <v>305</v>
      </c>
      <c r="Q298" s="103"/>
    </row>
    <row r="299" spans="2:17">
      <c r="B299" s="92"/>
      <c r="C299" s="93"/>
      <c r="D299" s="92"/>
      <c r="E299" s="92"/>
      <c r="F299" s="92"/>
      <c r="G299" s="94"/>
      <c r="H299" s="94"/>
      <c r="I299" s="94"/>
      <c r="J299" s="92"/>
      <c r="K299" s="92" t="s">
        <v>245</v>
      </c>
      <c r="L299" s="92" t="s">
        <v>246</v>
      </c>
      <c r="M299" s="92" t="s">
        <v>822</v>
      </c>
      <c r="N299" s="92" t="s">
        <v>237</v>
      </c>
      <c r="O299" s="92" t="s">
        <v>823</v>
      </c>
      <c r="P299" s="92"/>
      <c r="Q299" s="103"/>
    </row>
    <row r="300" spans="2:17">
      <c r="B300" s="92"/>
      <c r="C300" s="93"/>
      <c r="D300" s="92"/>
      <c r="E300" s="92"/>
      <c r="F300" s="92"/>
      <c r="G300" s="94"/>
      <c r="H300" s="94"/>
      <c r="I300" s="94"/>
      <c r="J300" s="92"/>
      <c r="K300" s="92" t="s">
        <v>239</v>
      </c>
      <c r="L300" s="92" t="s">
        <v>240</v>
      </c>
      <c r="M300" s="92" t="s">
        <v>282</v>
      </c>
      <c r="N300" s="92" t="s">
        <v>242</v>
      </c>
      <c r="O300" s="92" t="s">
        <v>824</v>
      </c>
      <c r="P300" s="92" t="s">
        <v>268</v>
      </c>
      <c r="Q300" s="103"/>
    </row>
    <row r="301" spans="2:17">
      <c r="B301" s="92"/>
      <c r="C301" s="92" t="s">
        <v>825</v>
      </c>
      <c r="D301" s="92" t="s">
        <v>223</v>
      </c>
      <c r="E301" s="92" t="s">
        <v>826</v>
      </c>
      <c r="F301" s="92"/>
      <c r="G301" s="94" t="s">
        <v>827</v>
      </c>
      <c r="H301" s="94" t="s">
        <v>827</v>
      </c>
      <c r="I301" s="94"/>
      <c r="J301" s="92" t="s">
        <v>828</v>
      </c>
      <c r="K301" s="92" t="s">
        <v>245</v>
      </c>
      <c r="L301" s="92" t="s">
        <v>248</v>
      </c>
      <c r="M301" s="92" t="s">
        <v>829</v>
      </c>
      <c r="N301" s="92" t="s">
        <v>242</v>
      </c>
      <c r="O301" s="92" t="s">
        <v>830</v>
      </c>
      <c r="P301" s="92" t="s">
        <v>577</v>
      </c>
      <c r="Q301" s="103"/>
    </row>
    <row r="302" spans="2:17">
      <c r="B302" s="92"/>
      <c r="C302" s="92"/>
      <c r="D302" s="92"/>
      <c r="E302" s="92"/>
      <c r="F302" s="92"/>
      <c r="G302" s="94"/>
      <c r="H302" s="94"/>
      <c r="I302" s="94"/>
      <c r="J302" s="92"/>
      <c r="K302" s="92" t="s">
        <v>245</v>
      </c>
      <c r="L302" s="92" t="s">
        <v>248</v>
      </c>
      <c r="M302" s="92" t="s">
        <v>831</v>
      </c>
      <c r="N302" s="92" t="s">
        <v>242</v>
      </c>
      <c r="O302" s="92" t="s">
        <v>329</v>
      </c>
      <c r="P302" s="92" t="s">
        <v>832</v>
      </c>
      <c r="Q302" s="103"/>
    </row>
    <row r="303" spans="2:17">
      <c r="B303" s="92"/>
      <c r="C303" s="92"/>
      <c r="D303" s="92"/>
      <c r="E303" s="92"/>
      <c r="F303" s="92"/>
      <c r="G303" s="94"/>
      <c r="H303" s="94"/>
      <c r="I303" s="94"/>
      <c r="J303" s="92"/>
      <c r="K303" s="92" t="s">
        <v>245</v>
      </c>
      <c r="L303" s="92" t="s">
        <v>246</v>
      </c>
      <c r="M303" s="92" t="s">
        <v>833</v>
      </c>
      <c r="N303" s="92" t="s">
        <v>237</v>
      </c>
      <c r="O303" s="92" t="s">
        <v>834</v>
      </c>
      <c r="P303" s="92"/>
      <c r="Q303" s="103"/>
    </row>
    <row r="304" spans="2:17">
      <c r="B304" s="92"/>
      <c r="C304" s="92"/>
      <c r="D304" s="92"/>
      <c r="E304" s="92"/>
      <c r="F304" s="92"/>
      <c r="G304" s="94"/>
      <c r="H304" s="94"/>
      <c r="I304" s="94"/>
      <c r="J304" s="92"/>
      <c r="K304" s="92" t="s">
        <v>239</v>
      </c>
      <c r="L304" s="92" t="s">
        <v>240</v>
      </c>
      <c r="M304" s="92" t="s">
        <v>835</v>
      </c>
      <c r="N304" s="92" t="s">
        <v>242</v>
      </c>
      <c r="O304" s="92" t="s">
        <v>836</v>
      </c>
      <c r="P304" s="92" t="s">
        <v>268</v>
      </c>
      <c r="Q304" s="103"/>
    </row>
    <row r="305" ht="24" spans="2:17">
      <c r="B305" s="92"/>
      <c r="C305" s="92"/>
      <c r="D305" s="92"/>
      <c r="E305" s="92"/>
      <c r="F305" s="92"/>
      <c r="G305" s="94"/>
      <c r="H305" s="94"/>
      <c r="I305" s="94"/>
      <c r="J305" s="92"/>
      <c r="K305" s="92" t="s">
        <v>234</v>
      </c>
      <c r="L305" s="92" t="s">
        <v>303</v>
      </c>
      <c r="M305" s="92" t="s">
        <v>837</v>
      </c>
      <c r="N305" s="92" t="s">
        <v>237</v>
      </c>
      <c r="O305" s="92" t="s">
        <v>838</v>
      </c>
      <c r="P305" s="92"/>
      <c r="Q305" s="103"/>
    </row>
    <row r="306" ht="24" spans="2:17">
      <c r="B306" s="92"/>
      <c r="C306" s="92"/>
      <c r="D306" s="92"/>
      <c r="E306" s="92"/>
      <c r="F306" s="92"/>
      <c r="G306" s="94"/>
      <c r="H306" s="94"/>
      <c r="I306" s="94"/>
      <c r="J306" s="92"/>
      <c r="K306" s="92" t="s">
        <v>234</v>
      </c>
      <c r="L306" s="92" t="s">
        <v>235</v>
      </c>
      <c r="M306" s="92" t="s">
        <v>839</v>
      </c>
      <c r="N306" s="92" t="s">
        <v>242</v>
      </c>
      <c r="O306" s="92" t="s">
        <v>324</v>
      </c>
      <c r="P306" s="92" t="s">
        <v>252</v>
      </c>
      <c r="Q306" s="103"/>
    </row>
  </sheetData>
  <sheetProtection formatCells="0" insertHyperlinks="0" autoFilter="0"/>
  <mergeCells count="387">
    <mergeCell ref="B2:Q2"/>
    <mergeCell ref="B3:E3"/>
    <mergeCell ref="P3:Q3"/>
    <mergeCell ref="H4:I4"/>
    <mergeCell ref="B4:B5"/>
    <mergeCell ref="B6:B306"/>
    <mergeCell ref="C4:C5"/>
    <mergeCell ref="C6:C10"/>
    <mergeCell ref="C11:C17"/>
    <mergeCell ref="C18:C23"/>
    <mergeCell ref="C24:C29"/>
    <mergeCell ref="C30:C35"/>
    <mergeCell ref="C36:C41"/>
    <mergeCell ref="C42:C53"/>
    <mergeCell ref="C54:C58"/>
    <mergeCell ref="C59:C68"/>
    <mergeCell ref="C69:C72"/>
    <mergeCell ref="C73:C80"/>
    <mergeCell ref="C81:C85"/>
    <mergeCell ref="C86:C91"/>
    <mergeCell ref="C92:C97"/>
    <mergeCell ref="C98:C105"/>
    <mergeCell ref="C106:C113"/>
    <mergeCell ref="C114:C121"/>
    <mergeCell ref="C122:C133"/>
    <mergeCell ref="C134:C142"/>
    <mergeCell ref="C143:C148"/>
    <mergeCell ref="C149:C153"/>
    <mergeCell ref="C154:C165"/>
    <mergeCell ref="C166:C171"/>
    <mergeCell ref="C172:C183"/>
    <mergeCell ref="C184:C191"/>
    <mergeCell ref="C192:C197"/>
    <mergeCell ref="C198:C201"/>
    <mergeCell ref="C202:C207"/>
    <mergeCell ref="C208:C213"/>
    <mergeCell ref="C214:C219"/>
    <mergeCell ref="C220:C225"/>
    <mergeCell ref="C226:C228"/>
    <mergeCell ref="C229:C233"/>
    <mergeCell ref="C234:C238"/>
    <mergeCell ref="C239:C243"/>
    <mergeCell ref="C244:C249"/>
    <mergeCell ref="C250:C254"/>
    <mergeCell ref="C255:C259"/>
    <mergeCell ref="C260:C264"/>
    <mergeCell ref="C265:C273"/>
    <mergeCell ref="C274:C279"/>
    <mergeCell ref="C280:C285"/>
    <mergeCell ref="C286:C290"/>
    <mergeCell ref="C291:C295"/>
    <mergeCell ref="C296:C300"/>
    <mergeCell ref="C301:C306"/>
    <mergeCell ref="D4:D5"/>
    <mergeCell ref="D6:D10"/>
    <mergeCell ref="D11:D17"/>
    <mergeCell ref="D18:D23"/>
    <mergeCell ref="D24:D29"/>
    <mergeCell ref="D30:D35"/>
    <mergeCell ref="D36:D41"/>
    <mergeCell ref="D42:D53"/>
    <mergeCell ref="D54:D58"/>
    <mergeCell ref="D59:D68"/>
    <mergeCell ref="D69:D72"/>
    <mergeCell ref="D73:D80"/>
    <mergeCell ref="D81:D85"/>
    <mergeCell ref="D86:D91"/>
    <mergeCell ref="D92:D97"/>
    <mergeCell ref="D98:D105"/>
    <mergeCell ref="D106:D113"/>
    <mergeCell ref="D114:D121"/>
    <mergeCell ref="D122:D133"/>
    <mergeCell ref="D134:D142"/>
    <mergeCell ref="D143:D148"/>
    <mergeCell ref="D149:D153"/>
    <mergeCell ref="D154:D165"/>
    <mergeCell ref="D166:D171"/>
    <mergeCell ref="D172:D183"/>
    <mergeCell ref="D184:D191"/>
    <mergeCell ref="D192:D197"/>
    <mergeCell ref="D198:D201"/>
    <mergeCell ref="D202:D207"/>
    <mergeCell ref="D208:D213"/>
    <mergeCell ref="D214:D219"/>
    <mergeCell ref="D220:D225"/>
    <mergeCell ref="D226:D228"/>
    <mergeCell ref="D229:D233"/>
    <mergeCell ref="D234:D238"/>
    <mergeCell ref="D239:D243"/>
    <mergeCell ref="D244:D249"/>
    <mergeCell ref="D250:D254"/>
    <mergeCell ref="D255:D259"/>
    <mergeCell ref="D260:D264"/>
    <mergeCell ref="D265:D273"/>
    <mergeCell ref="D274:D279"/>
    <mergeCell ref="D280:D285"/>
    <mergeCell ref="D286:D290"/>
    <mergeCell ref="D291:D295"/>
    <mergeCell ref="D296:D300"/>
    <mergeCell ref="D301:D306"/>
    <mergeCell ref="E4:E5"/>
    <mergeCell ref="E6:E10"/>
    <mergeCell ref="E11:E17"/>
    <mergeCell ref="E18:E23"/>
    <mergeCell ref="E24:E29"/>
    <mergeCell ref="E30:E35"/>
    <mergeCell ref="E36:E41"/>
    <mergeCell ref="E42:E53"/>
    <mergeCell ref="E54:E58"/>
    <mergeCell ref="E59:E68"/>
    <mergeCell ref="E69:E72"/>
    <mergeCell ref="E73:E80"/>
    <mergeCell ref="E81:E85"/>
    <mergeCell ref="E86:E91"/>
    <mergeCell ref="E92:E97"/>
    <mergeCell ref="E98:E105"/>
    <mergeCell ref="E106:E113"/>
    <mergeCell ref="E114:E121"/>
    <mergeCell ref="E122:E133"/>
    <mergeCell ref="E134:E142"/>
    <mergeCell ref="E143:E148"/>
    <mergeCell ref="E149:E153"/>
    <mergeCell ref="E154:E165"/>
    <mergeCell ref="E166:E171"/>
    <mergeCell ref="E172:E183"/>
    <mergeCell ref="E184:E191"/>
    <mergeCell ref="E192:E197"/>
    <mergeCell ref="E198:E201"/>
    <mergeCell ref="E202:E207"/>
    <mergeCell ref="E208:E213"/>
    <mergeCell ref="E214:E219"/>
    <mergeCell ref="E220:E225"/>
    <mergeCell ref="E226:E228"/>
    <mergeCell ref="E229:E233"/>
    <mergeCell ref="E234:E238"/>
    <mergeCell ref="E239:E243"/>
    <mergeCell ref="E244:E249"/>
    <mergeCell ref="E250:E254"/>
    <mergeCell ref="E255:E259"/>
    <mergeCell ref="E260:E264"/>
    <mergeCell ref="E265:E273"/>
    <mergeCell ref="E274:E279"/>
    <mergeCell ref="E280:E285"/>
    <mergeCell ref="E286:E290"/>
    <mergeCell ref="E291:E295"/>
    <mergeCell ref="E296:E300"/>
    <mergeCell ref="E301:E306"/>
    <mergeCell ref="F4:F5"/>
    <mergeCell ref="F6:F10"/>
    <mergeCell ref="F11:F17"/>
    <mergeCell ref="F18:F23"/>
    <mergeCell ref="F24:F29"/>
    <mergeCell ref="F30:F35"/>
    <mergeCell ref="F36:F41"/>
    <mergeCell ref="F42:F53"/>
    <mergeCell ref="F54:F58"/>
    <mergeCell ref="F59:F68"/>
    <mergeCell ref="F69:F72"/>
    <mergeCell ref="F73:F80"/>
    <mergeCell ref="F81:F85"/>
    <mergeCell ref="F86:F91"/>
    <mergeCell ref="F92:F97"/>
    <mergeCell ref="F98:F105"/>
    <mergeCell ref="F106:F113"/>
    <mergeCell ref="F114:F121"/>
    <mergeCell ref="F122:F133"/>
    <mergeCell ref="F134:F142"/>
    <mergeCell ref="F143:F148"/>
    <mergeCell ref="F149:F153"/>
    <mergeCell ref="F154:F165"/>
    <mergeCell ref="F166:F171"/>
    <mergeCell ref="F172:F183"/>
    <mergeCell ref="F184:F191"/>
    <mergeCell ref="F192:F197"/>
    <mergeCell ref="F198:F201"/>
    <mergeCell ref="F202:F207"/>
    <mergeCell ref="F208:F213"/>
    <mergeCell ref="F214:F219"/>
    <mergeCell ref="F220:F225"/>
    <mergeCell ref="F226:F228"/>
    <mergeCell ref="F229:F233"/>
    <mergeCell ref="F234:F238"/>
    <mergeCell ref="F239:F243"/>
    <mergeCell ref="F244:F249"/>
    <mergeCell ref="F250:F254"/>
    <mergeCell ref="F255:F259"/>
    <mergeCell ref="F260:F264"/>
    <mergeCell ref="F265:F273"/>
    <mergeCell ref="F274:F279"/>
    <mergeCell ref="F280:F285"/>
    <mergeCell ref="F286:F290"/>
    <mergeCell ref="F291:F295"/>
    <mergeCell ref="F296:F300"/>
    <mergeCell ref="F301:F306"/>
    <mergeCell ref="G4:G5"/>
    <mergeCell ref="G6:G10"/>
    <mergeCell ref="G11:G17"/>
    <mergeCell ref="G18:G23"/>
    <mergeCell ref="G24:G29"/>
    <mergeCell ref="G30:G35"/>
    <mergeCell ref="G36:G41"/>
    <mergeCell ref="G42:G53"/>
    <mergeCell ref="G54:G58"/>
    <mergeCell ref="G59:G68"/>
    <mergeCell ref="G69:G72"/>
    <mergeCell ref="G73:G80"/>
    <mergeCell ref="G81:G85"/>
    <mergeCell ref="G86:G91"/>
    <mergeCell ref="G92:G97"/>
    <mergeCell ref="G98:G105"/>
    <mergeCell ref="G106:G113"/>
    <mergeCell ref="G114:G121"/>
    <mergeCell ref="G122:G133"/>
    <mergeCell ref="G134:G142"/>
    <mergeCell ref="G143:G148"/>
    <mergeCell ref="G149:G153"/>
    <mergeCell ref="G154:G165"/>
    <mergeCell ref="G166:G171"/>
    <mergeCell ref="G172:G183"/>
    <mergeCell ref="G184:G191"/>
    <mergeCell ref="G192:G197"/>
    <mergeCell ref="G198:G201"/>
    <mergeCell ref="G202:G207"/>
    <mergeCell ref="G208:G213"/>
    <mergeCell ref="G214:G219"/>
    <mergeCell ref="G220:G225"/>
    <mergeCell ref="G226:G228"/>
    <mergeCell ref="G229:G233"/>
    <mergeCell ref="G234:G238"/>
    <mergeCell ref="G239:G243"/>
    <mergeCell ref="G244:G249"/>
    <mergeCell ref="G250:G254"/>
    <mergeCell ref="G255:G259"/>
    <mergeCell ref="G260:G264"/>
    <mergeCell ref="G265:G273"/>
    <mergeCell ref="G274:G279"/>
    <mergeCell ref="G280:G285"/>
    <mergeCell ref="G286:G290"/>
    <mergeCell ref="G291:G295"/>
    <mergeCell ref="G296:G300"/>
    <mergeCell ref="G301:G306"/>
    <mergeCell ref="H6:H10"/>
    <mergeCell ref="H11:H17"/>
    <mergeCell ref="H18:H23"/>
    <mergeCell ref="H24:H29"/>
    <mergeCell ref="H30:H35"/>
    <mergeCell ref="H36:H41"/>
    <mergeCell ref="H42:H53"/>
    <mergeCell ref="H54:H58"/>
    <mergeCell ref="H59:H68"/>
    <mergeCell ref="H69:H72"/>
    <mergeCell ref="H73:H80"/>
    <mergeCell ref="H81:H85"/>
    <mergeCell ref="H86:H91"/>
    <mergeCell ref="H92:H97"/>
    <mergeCell ref="H98:H105"/>
    <mergeCell ref="H106:H113"/>
    <mergeCell ref="H114:H121"/>
    <mergeCell ref="H122:H133"/>
    <mergeCell ref="H134:H142"/>
    <mergeCell ref="H143:H148"/>
    <mergeCell ref="H149:H153"/>
    <mergeCell ref="H154:H165"/>
    <mergeCell ref="H166:H171"/>
    <mergeCell ref="H172:H183"/>
    <mergeCell ref="H184:H191"/>
    <mergeCell ref="H192:H197"/>
    <mergeCell ref="H198:H201"/>
    <mergeCell ref="H202:H207"/>
    <mergeCell ref="H208:H213"/>
    <mergeCell ref="H214:H219"/>
    <mergeCell ref="H220:H225"/>
    <mergeCell ref="H226:H228"/>
    <mergeCell ref="H229:H233"/>
    <mergeCell ref="H234:H238"/>
    <mergeCell ref="H239:H243"/>
    <mergeCell ref="H244:H249"/>
    <mergeCell ref="H250:H254"/>
    <mergeCell ref="H255:H259"/>
    <mergeCell ref="H260:H264"/>
    <mergeCell ref="H265:H273"/>
    <mergeCell ref="H274:H279"/>
    <mergeCell ref="H280:H285"/>
    <mergeCell ref="H286:H290"/>
    <mergeCell ref="H291:H295"/>
    <mergeCell ref="H296:H300"/>
    <mergeCell ref="H301:H306"/>
    <mergeCell ref="I6:I10"/>
    <mergeCell ref="I11:I17"/>
    <mergeCell ref="I18:I23"/>
    <mergeCell ref="I24:I29"/>
    <mergeCell ref="I30:I35"/>
    <mergeCell ref="I36:I41"/>
    <mergeCell ref="I42:I53"/>
    <mergeCell ref="I54:I58"/>
    <mergeCell ref="I59:I68"/>
    <mergeCell ref="I69:I72"/>
    <mergeCell ref="I73:I80"/>
    <mergeCell ref="I81:I85"/>
    <mergeCell ref="I86:I91"/>
    <mergeCell ref="I92:I97"/>
    <mergeCell ref="I98:I105"/>
    <mergeCell ref="I106:I113"/>
    <mergeCell ref="I114:I121"/>
    <mergeCell ref="I122:I133"/>
    <mergeCell ref="I134:I142"/>
    <mergeCell ref="I143:I148"/>
    <mergeCell ref="I149:I153"/>
    <mergeCell ref="I154:I165"/>
    <mergeCell ref="I166:I171"/>
    <mergeCell ref="I172:I183"/>
    <mergeCell ref="I184:I191"/>
    <mergeCell ref="I192:I197"/>
    <mergeCell ref="I198:I201"/>
    <mergeCell ref="I202:I207"/>
    <mergeCell ref="I208:I213"/>
    <mergeCell ref="I214:I219"/>
    <mergeCell ref="I220:I225"/>
    <mergeCell ref="I226:I228"/>
    <mergeCell ref="I229:I233"/>
    <mergeCell ref="I234:I238"/>
    <mergeCell ref="I239:I243"/>
    <mergeCell ref="I244:I249"/>
    <mergeCell ref="I250:I254"/>
    <mergeCell ref="I255:I259"/>
    <mergeCell ref="I260:I264"/>
    <mergeCell ref="I265:I273"/>
    <mergeCell ref="I274:I279"/>
    <mergeCell ref="I280:I285"/>
    <mergeCell ref="I286:I290"/>
    <mergeCell ref="I291:I295"/>
    <mergeCell ref="I296:I300"/>
    <mergeCell ref="I301:I306"/>
    <mergeCell ref="J4:J5"/>
    <mergeCell ref="J6:J10"/>
    <mergeCell ref="J11:J17"/>
    <mergeCell ref="J18:J23"/>
    <mergeCell ref="J24:J29"/>
    <mergeCell ref="J30:J35"/>
    <mergeCell ref="J36:J41"/>
    <mergeCell ref="J42:J53"/>
    <mergeCell ref="J54:J58"/>
    <mergeCell ref="J59:J68"/>
    <mergeCell ref="J69:J72"/>
    <mergeCell ref="J73:J80"/>
    <mergeCell ref="J81:J85"/>
    <mergeCell ref="J86:J91"/>
    <mergeCell ref="J92:J97"/>
    <mergeCell ref="J98:J105"/>
    <mergeCell ref="J106:J113"/>
    <mergeCell ref="J114:J121"/>
    <mergeCell ref="J122:J133"/>
    <mergeCell ref="J134:J142"/>
    <mergeCell ref="J143:J148"/>
    <mergeCell ref="J149:J153"/>
    <mergeCell ref="J154:J165"/>
    <mergeCell ref="J166:J171"/>
    <mergeCell ref="J172:J183"/>
    <mergeCell ref="J184:J191"/>
    <mergeCell ref="J192:J197"/>
    <mergeCell ref="J198:J201"/>
    <mergeCell ref="J202:J207"/>
    <mergeCell ref="J208:J213"/>
    <mergeCell ref="J214:J219"/>
    <mergeCell ref="J220:J225"/>
    <mergeCell ref="J226:J228"/>
    <mergeCell ref="J229:J233"/>
    <mergeCell ref="J234:J238"/>
    <mergeCell ref="J239:J243"/>
    <mergeCell ref="J244:J249"/>
    <mergeCell ref="J250:J254"/>
    <mergeCell ref="J255:J259"/>
    <mergeCell ref="J260:J264"/>
    <mergeCell ref="J265:J273"/>
    <mergeCell ref="J274:J279"/>
    <mergeCell ref="J280:J285"/>
    <mergeCell ref="J286:J290"/>
    <mergeCell ref="J291:J295"/>
    <mergeCell ref="J296:J300"/>
    <mergeCell ref="J301:J306"/>
    <mergeCell ref="K4:K5"/>
    <mergeCell ref="L4:L5"/>
    <mergeCell ref="M4:M5"/>
    <mergeCell ref="N4:N5"/>
    <mergeCell ref="O4:O5"/>
    <mergeCell ref="P4:P5"/>
    <mergeCell ref="Q4:Q5"/>
  </mergeCell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93"/>
  <sheetViews>
    <sheetView topLeftCell="G51" workbookViewId="0">
      <selection activeCell="K10" sqref="K10"/>
    </sheetView>
  </sheetViews>
  <sheetFormatPr defaultColWidth="9.8" defaultRowHeight="14"/>
  <cols>
    <col min="1" max="1" width="23.0636363636364" style="29" hidden="1" customWidth="1"/>
    <col min="2" max="2" width="28.8" style="25" hidden="1" customWidth="1"/>
    <col min="3" max="3" width="35.6" style="25" hidden="1" customWidth="1"/>
    <col min="4" max="4" width="49.4636363636364" style="25" hidden="1" customWidth="1"/>
    <col min="5" max="5" width="14.6" style="25" hidden="1" customWidth="1"/>
    <col min="6" max="6" width="9.8" style="25" hidden="1" customWidth="1"/>
    <col min="7" max="7" width="25.3363636363636" style="25" customWidth="1"/>
    <col min="8" max="8" width="59.7272727272727" style="30" customWidth="1"/>
    <col min="9" max="9" width="25.6" style="30" customWidth="1"/>
    <col min="10" max="10" width="18.2636363636364" style="31" customWidth="1"/>
    <col min="11" max="238" width="9.8" style="25"/>
    <col min="239" max="16384" width="9.8" style="32"/>
  </cols>
  <sheetData>
    <row r="1" s="25" customFormat="1" ht="32" customHeight="1" spans="1:256">
      <c r="A1" s="29"/>
      <c r="G1" s="33" t="s">
        <v>840</v>
      </c>
      <c r="H1" s="34"/>
      <c r="I1" s="34"/>
      <c r="J1" s="47"/>
      <c r="IE1" s="32"/>
      <c r="IF1" s="32"/>
      <c r="IG1" s="32"/>
      <c r="IH1" s="32"/>
      <c r="II1" s="32"/>
      <c r="IJ1" s="32"/>
      <c r="IK1" s="32"/>
      <c r="IL1" s="32"/>
      <c r="IM1" s="32"/>
      <c r="IN1" s="32"/>
      <c r="IO1" s="32"/>
      <c r="IP1" s="32"/>
      <c r="IQ1" s="32"/>
      <c r="IR1" s="32"/>
      <c r="IS1" s="32"/>
      <c r="IT1" s="32"/>
      <c r="IU1" s="32"/>
      <c r="IV1" s="32"/>
    </row>
    <row r="2" s="26" customFormat="1" ht="30" customHeight="1" spans="1:10">
      <c r="A2" s="35" t="s">
        <v>841</v>
      </c>
      <c r="B2" s="35"/>
      <c r="C2" s="35"/>
      <c r="D2" s="35"/>
      <c r="E2" s="35"/>
      <c r="H2" s="36"/>
      <c r="I2" s="36"/>
      <c r="J2" s="48" t="s">
        <v>842</v>
      </c>
    </row>
    <row r="3" s="27" customFormat="1" ht="21" customHeight="1" spans="1:238">
      <c r="A3" s="37" t="s">
        <v>843</v>
      </c>
      <c r="B3" s="37" t="s">
        <v>844</v>
      </c>
      <c r="C3" s="37" t="s">
        <v>845</v>
      </c>
      <c r="D3" s="37" t="s">
        <v>846</v>
      </c>
      <c r="E3" s="37" t="s">
        <v>847</v>
      </c>
      <c r="F3" s="26"/>
      <c r="G3" s="38" t="s">
        <v>848</v>
      </c>
      <c r="H3" s="38" t="s">
        <v>849</v>
      </c>
      <c r="I3" s="38" t="s">
        <v>174</v>
      </c>
      <c r="J3" s="38" t="s">
        <v>850</v>
      </c>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c r="EK3" s="26"/>
      <c r="EL3" s="26"/>
      <c r="EM3" s="26"/>
      <c r="EN3" s="26"/>
      <c r="EO3" s="26"/>
      <c r="EP3" s="26"/>
      <c r="EQ3" s="26"/>
      <c r="ER3" s="26"/>
      <c r="ES3" s="26"/>
      <c r="ET3" s="26"/>
      <c r="EU3" s="26"/>
      <c r="EV3" s="26"/>
      <c r="EW3" s="26"/>
      <c r="EX3" s="26"/>
      <c r="EY3" s="26"/>
      <c r="EZ3" s="26"/>
      <c r="FA3" s="26"/>
      <c r="FB3" s="26"/>
      <c r="FC3" s="26"/>
      <c r="FD3" s="26"/>
      <c r="FE3" s="26"/>
      <c r="FF3" s="26"/>
      <c r="FG3" s="26"/>
      <c r="FH3" s="26"/>
      <c r="FI3" s="26"/>
      <c r="FJ3" s="26"/>
      <c r="FK3" s="26"/>
      <c r="FL3" s="26"/>
      <c r="FM3" s="26"/>
      <c r="FN3" s="26"/>
      <c r="FO3" s="26"/>
      <c r="FP3" s="26"/>
      <c r="FQ3" s="26"/>
      <c r="FR3" s="26"/>
      <c r="FS3" s="26"/>
      <c r="FT3" s="26"/>
      <c r="FU3" s="26"/>
      <c r="FV3" s="26"/>
      <c r="FW3" s="26"/>
      <c r="FX3" s="26"/>
      <c r="FY3" s="26"/>
      <c r="FZ3" s="26"/>
      <c r="GA3" s="26"/>
      <c r="GB3" s="26"/>
      <c r="GC3" s="26"/>
      <c r="GD3" s="26"/>
      <c r="GE3" s="26"/>
      <c r="GF3" s="26"/>
      <c r="GG3" s="26"/>
      <c r="GH3" s="26"/>
      <c r="GI3" s="26"/>
      <c r="GJ3" s="26"/>
      <c r="GK3" s="26"/>
      <c r="GL3" s="26"/>
      <c r="GM3" s="26"/>
      <c r="GN3" s="26"/>
      <c r="GO3" s="26"/>
      <c r="GP3" s="26"/>
      <c r="GQ3" s="26"/>
      <c r="GR3" s="26"/>
      <c r="GS3" s="26"/>
      <c r="GT3" s="26"/>
      <c r="GU3" s="26"/>
      <c r="GV3" s="26"/>
      <c r="GW3" s="26"/>
      <c r="GX3" s="26"/>
      <c r="GY3" s="26"/>
      <c r="GZ3" s="26"/>
      <c r="HA3" s="26"/>
      <c r="HB3" s="26"/>
      <c r="HC3" s="26"/>
      <c r="HD3" s="26"/>
      <c r="HE3" s="26"/>
      <c r="HF3" s="26"/>
      <c r="HG3" s="26"/>
      <c r="HH3" s="26"/>
      <c r="HI3" s="26"/>
      <c r="HJ3" s="26"/>
      <c r="HK3" s="26"/>
      <c r="HL3" s="26"/>
      <c r="HM3" s="26"/>
      <c r="HN3" s="26"/>
      <c r="HO3" s="26"/>
      <c r="HP3" s="26"/>
      <c r="HQ3" s="26"/>
      <c r="HR3" s="26"/>
      <c r="HS3" s="26"/>
      <c r="HT3" s="26"/>
      <c r="HU3" s="26"/>
      <c r="HV3" s="26"/>
      <c r="HW3" s="26"/>
      <c r="HX3" s="26"/>
      <c r="HY3" s="26"/>
      <c r="HZ3" s="26"/>
      <c r="IA3" s="26"/>
      <c r="IB3" s="26"/>
      <c r="IC3" s="26"/>
      <c r="ID3" s="26"/>
    </row>
    <row r="4" s="26" customFormat="1" ht="21" customHeight="1" spans="1:10">
      <c r="A4" s="37"/>
      <c r="B4" s="37"/>
      <c r="C4" s="37"/>
      <c r="D4" s="37"/>
      <c r="E4" s="37"/>
      <c r="G4" s="39" t="s">
        <v>851</v>
      </c>
      <c r="H4" s="40" t="s">
        <v>28</v>
      </c>
      <c r="I4" s="43"/>
      <c r="J4" s="42">
        <v>8907.3338</v>
      </c>
    </row>
    <row r="5" s="26" customFormat="1" ht="21" customHeight="1" spans="1:10">
      <c r="A5" s="37"/>
      <c r="B5" s="37"/>
      <c r="C5" s="37"/>
      <c r="D5" s="37"/>
      <c r="E5" s="37"/>
      <c r="G5" s="39">
        <v>614089001</v>
      </c>
      <c r="H5" s="40" t="s">
        <v>852</v>
      </c>
      <c r="I5" s="43"/>
      <c r="J5" s="42">
        <f>J6+J15</f>
        <v>8907.3338</v>
      </c>
    </row>
    <row r="6" s="28" customFormat="1" ht="18" customHeight="1" spans="1:10">
      <c r="A6" s="39" t="s">
        <v>853</v>
      </c>
      <c r="B6" s="40" t="s">
        <v>854</v>
      </c>
      <c r="C6" s="41"/>
      <c r="D6" s="42" t="e">
        <f>D11+#REF!+#REF!</f>
        <v>#REF!</v>
      </c>
      <c r="G6" s="39" t="s">
        <v>853</v>
      </c>
      <c r="H6" s="40" t="s">
        <v>854</v>
      </c>
      <c r="I6" s="41"/>
      <c r="J6" s="42">
        <f>J7+J11</f>
        <v>5082.5</v>
      </c>
    </row>
    <row r="7" s="28" customFormat="1" ht="18" customHeight="1" spans="1:10">
      <c r="A7" s="39"/>
      <c r="B7" s="40"/>
      <c r="C7" s="41"/>
      <c r="D7" s="42"/>
      <c r="G7" s="39" t="s">
        <v>855</v>
      </c>
      <c r="H7" s="40" t="s">
        <v>856</v>
      </c>
      <c r="I7" s="41"/>
      <c r="J7" s="42">
        <f>J8+J9+J10</f>
        <v>5043</v>
      </c>
    </row>
    <row r="8" s="28" customFormat="1" ht="18" customHeight="1" spans="1:10">
      <c r="A8" s="39"/>
      <c r="B8" s="40"/>
      <c r="C8" s="41"/>
      <c r="D8" s="42"/>
      <c r="G8" s="39" t="s">
        <v>857</v>
      </c>
      <c r="H8" s="40" t="s">
        <v>858</v>
      </c>
      <c r="I8" s="39" t="s">
        <v>859</v>
      </c>
      <c r="J8" s="42">
        <v>326</v>
      </c>
    </row>
    <row r="9" s="28" customFormat="1" ht="18" customHeight="1" spans="1:10">
      <c r="A9" s="39"/>
      <c r="B9" s="40"/>
      <c r="C9" s="41"/>
      <c r="D9" s="42"/>
      <c r="G9" s="39" t="s">
        <v>860</v>
      </c>
      <c r="H9" s="40" t="s">
        <v>861</v>
      </c>
      <c r="I9" s="39" t="s">
        <v>859</v>
      </c>
      <c r="J9" s="42">
        <v>3086</v>
      </c>
    </row>
    <row r="10" s="28" customFormat="1" ht="18" customHeight="1" spans="1:10">
      <c r="A10" s="39"/>
      <c r="B10" s="40"/>
      <c r="C10" s="41"/>
      <c r="D10" s="42"/>
      <c r="G10" s="39" t="s">
        <v>862</v>
      </c>
      <c r="H10" s="40" t="s">
        <v>863</v>
      </c>
      <c r="I10" s="39" t="s">
        <v>859</v>
      </c>
      <c r="J10" s="42">
        <v>1631</v>
      </c>
    </row>
    <row r="11" s="28" customFormat="1" ht="18" customHeight="1" spans="1:10">
      <c r="A11" s="39" t="s">
        <v>864</v>
      </c>
      <c r="B11" s="40" t="s">
        <v>865</v>
      </c>
      <c r="C11" s="39"/>
      <c r="D11" s="42">
        <f>D12</f>
        <v>430.11</v>
      </c>
      <c r="G11" s="39" t="s">
        <v>864</v>
      </c>
      <c r="H11" s="40" t="s">
        <v>865</v>
      </c>
      <c r="I11" s="39"/>
      <c r="J11" s="42">
        <f>J12+J13+J14</f>
        <v>39.5</v>
      </c>
    </row>
    <row r="12" s="28" customFormat="1" ht="38" customHeight="1" spans="1:10">
      <c r="A12" s="39" t="s">
        <v>866</v>
      </c>
      <c r="B12" s="40" t="s">
        <v>867</v>
      </c>
      <c r="C12" s="39" t="s">
        <v>868</v>
      </c>
      <c r="D12" s="42">
        <v>430.11</v>
      </c>
      <c r="G12" s="39" t="s">
        <v>869</v>
      </c>
      <c r="H12" s="40" t="s">
        <v>870</v>
      </c>
      <c r="I12" s="39" t="s">
        <v>859</v>
      </c>
      <c r="J12" s="42">
        <v>10</v>
      </c>
    </row>
    <row r="13" s="28" customFormat="1" ht="38" customHeight="1" spans="1:10">
      <c r="A13" s="39"/>
      <c r="B13" s="40"/>
      <c r="C13" s="39"/>
      <c r="D13" s="42"/>
      <c r="G13" s="39" t="s">
        <v>871</v>
      </c>
      <c r="H13" s="40" t="s">
        <v>872</v>
      </c>
      <c r="I13" s="39" t="s">
        <v>859</v>
      </c>
      <c r="J13" s="42">
        <v>25</v>
      </c>
    </row>
    <row r="14" s="28" customFormat="1" ht="38" customHeight="1" spans="1:10">
      <c r="A14" s="39"/>
      <c r="B14" s="40"/>
      <c r="C14" s="39"/>
      <c r="D14" s="42"/>
      <c r="G14" s="39" t="s">
        <v>873</v>
      </c>
      <c r="H14" s="40" t="s">
        <v>874</v>
      </c>
      <c r="I14" s="39" t="s">
        <v>859</v>
      </c>
      <c r="J14" s="42">
        <v>4.5</v>
      </c>
    </row>
    <row r="15" s="28" customFormat="1" ht="18" customHeight="1" spans="1:10">
      <c r="A15" s="39" t="s">
        <v>875</v>
      </c>
      <c r="B15" s="40" t="s">
        <v>876</v>
      </c>
      <c r="C15" s="43"/>
      <c r="D15" s="42" t="e">
        <f>D16+#REF!+#REF!</f>
        <v>#REF!</v>
      </c>
      <c r="G15" s="39" t="s">
        <v>875</v>
      </c>
      <c r="H15" s="40" t="s">
        <v>876</v>
      </c>
      <c r="I15" s="43"/>
      <c r="J15" s="42">
        <f>J16+J18+J20+J22+J24+J28+J30+J44+J47</f>
        <v>3824.8338</v>
      </c>
    </row>
    <row r="16" s="28" customFormat="1" ht="18" customHeight="1" spans="1:10">
      <c r="A16" s="39" t="s">
        <v>877</v>
      </c>
      <c r="B16" s="40" t="s">
        <v>878</v>
      </c>
      <c r="C16" s="43"/>
      <c r="D16" s="42">
        <f>SUM(D17:D17)</f>
        <v>7</v>
      </c>
      <c r="G16" s="39" t="s">
        <v>877</v>
      </c>
      <c r="H16" s="40" t="s">
        <v>878</v>
      </c>
      <c r="I16" s="43"/>
      <c r="J16" s="42">
        <f>J17</f>
        <v>25</v>
      </c>
    </row>
    <row r="17" s="28" customFormat="1" ht="18" customHeight="1" spans="1:10">
      <c r="A17" s="44" t="s">
        <v>879</v>
      </c>
      <c r="B17" s="40" t="s">
        <v>880</v>
      </c>
      <c r="C17" s="45" t="s">
        <v>881</v>
      </c>
      <c r="D17" s="42">
        <v>7</v>
      </c>
      <c r="G17" s="44" t="s">
        <v>882</v>
      </c>
      <c r="H17" s="40" t="s">
        <v>883</v>
      </c>
      <c r="I17" s="39" t="s">
        <v>859</v>
      </c>
      <c r="J17" s="42">
        <v>25</v>
      </c>
    </row>
    <row r="18" s="28" customFormat="1" ht="18" customHeight="1" spans="1:10">
      <c r="A18" s="44"/>
      <c r="B18" s="40"/>
      <c r="C18" s="45"/>
      <c r="D18" s="42"/>
      <c r="G18" s="39" t="s">
        <v>884</v>
      </c>
      <c r="H18" s="40" t="s">
        <v>885</v>
      </c>
      <c r="I18" s="39"/>
      <c r="J18" s="42">
        <f>J19</f>
        <v>297.36</v>
      </c>
    </row>
    <row r="19" s="28" customFormat="1" ht="18" customHeight="1" spans="1:10">
      <c r="A19" s="44"/>
      <c r="B19" s="40"/>
      <c r="C19" s="45"/>
      <c r="D19" s="42"/>
      <c r="G19" s="44" t="s">
        <v>886</v>
      </c>
      <c r="H19" s="40" t="s">
        <v>887</v>
      </c>
      <c r="I19" s="39" t="s">
        <v>859</v>
      </c>
      <c r="J19" s="42">
        <v>297.36</v>
      </c>
    </row>
    <row r="20" s="28" customFormat="1" ht="18" customHeight="1" spans="1:10">
      <c r="A20" s="44"/>
      <c r="B20" s="40"/>
      <c r="C20" s="45"/>
      <c r="D20" s="42"/>
      <c r="G20" s="39" t="s">
        <v>888</v>
      </c>
      <c r="H20" s="40" t="s">
        <v>889</v>
      </c>
      <c r="I20" s="39"/>
      <c r="J20" s="42">
        <f>J21</f>
        <v>227</v>
      </c>
    </row>
    <row r="21" s="28" customFormat="1" ht="18" customHeight="1" spans="1:10">
      <c r="A21" s="44"/>
      <c r="B21" s="40"/>
      <c r="C21" s="45"/>
      <c r="D21" s="42"/>
      <c r="G21" s="44" t="s">
        <v>890</v>
      </c>
      <c r="H21" s="40" t="s">
        <v>891</v>
      </c>
      <c r="I21" s="39" t="s">
        <v>859</v>
      </c>
      <c r="J21" s="42">
        <v>227</v>
      </c>
    </row>
    <row r="22" s="28" customFormat="1" ht="18" customHeight="1" spans="1:10">
      <c r="A22" s="44"/>
      <c r="B22" s="40"/>
      <c r="C22" s="45"/>
      <c r="D22" s="42"/>
      <c r="G22" s="39" t="s">
        <v>892</v>
      </c>
      <c r="H22" s="40" t="s">
        <v>893</v>
      </c>
      <c r="I22" s="39"/>
      <c r="J22" s="42">
        <f>J23</f>
        <v>12.4</v>
      </c>
    </row>
    <row r="23" s="28" customFormat="1" ht="18" customHeight="1" spans="1:10">
      <c r="A23" s="44"/>
      <c r="B23" s="40"/>
      <c r="C23" s="45"/>
      <c r="D23" s="42"/>
      <c r="G23" s="44" t="s">
        <v>894</v>
      </c>
      <c r="H23" s="40" t="s">
        <v>895</v>
      </c>
      <c r="I23" s="39" t="s">
        <v>859</v>
      </c>
      <c r="J23" s="42">
        <v>12.4</v>
      </c>
    </row>
    <row r="24" s="28" customFormat="1" ht="18" customHeight="1" spans="1:10">
      <c r="A24" s="44"/>
      <c r="B24" s="40"/>
      <c r="C24" s="45"/>
      <c r="D24" s="42"/>
      <c r="G24" s="39" t="s">
        <v>896</v>
      </c>
      <c r="H24" s="40" t="s">
        <v>897</v>
      </c>
      <c r="I24" s="39"/>
      <c r="J24" s="42">
        <f>J25+J26+J27</f>
        <v>137.75</v>
      </c>
    </row>
    <row r="25" s="28" customFormat="1" ht="18" customHeight="1" spans="1:10">
      <c r="A25" s="44"/>
      <c r="B25" s="40"/>
      <c r="C25" s="45"/>
      <c r="D25" s="42"/>
      <c r="G25" s="44" t="s">
        <v>898</v>
      </c>
      <c r="H25" s="40" t="s">
        <v>899</v>
      </c>
      <c r="I25" s="39" t="s">
        <v>859</v>
      </c>
      <c r="J25" s="42">
        <v>124.45</v>
      </c>
    </row>
    <row r="26" s="28" customFormat="1" ht="18" customHeight="1" spans="1:10">
      <c r="A26" s="44"/>
      <c r="B26" s="40"/>
      <c r="C26" s="45"/>
      <c r="D26" s="42"/>
      <c r="G26" s="44" t="s">
        <v>900</v>
      </c>
      <c r="H26" s="40" t="s">
        <v>901</v>
      </c>
      <c r="I26" s="39" t="s">
        <v>859</v>
      </c>
      <c r="J26" s="42">
        <v>6</v>
      </c>
    </row>
    <row r="27" s="28" customFormat="1" ht="18" customHeight="1" spans="1:10">
      <c r="A27" s="44"/>
      <c r="B27" s="40"/>
      <c r="C27" s="45"/>
      <c r="D27" s="42"/>
      <c r="G27" s="44" t="s">
        <v>902</v>
      </c>
      <c r="H27" s="40" t="s">
        <v>903</v>
      </c>
      <c r="I27" s="39" t="s">
        <v>859</v>
      </c>
      <c r="J27" s="42">
        <v>7.3</v>
      </c>
    </row>
    <row r="28" s="28" customFormat="1" ht="18" customHeight="1" spans="1:10">
      <c r="A28" s="44"/>
      <c r="B28" s="40"/>
      <c r="C28" s="45"/>
      <c r="D28" s="42"/>
      <c r="G28" s="39" t="s">
        <v>904</v>
      </c>
      <c r="H28" s="40" t="s">
        <v>905</v>
      </c>
      <c r="I28" s="39"/>
      <c r="J28" s="42">
        <f>J29</f>
        <v>42</v>
      </c>
    </row>
    <row r="29" s="28" customFormat="1" ht="18" customHeight="1" spans="1:10">
      <c r="A29" s="44"/>
      <c r="B29" s="40"/>
      <c r="C29" s="45"/>
      <c r="D29" s="42"/>
      <c r="G29" s="44" t="s">
        <v>906</v>
      </c>
      <c r="H29" s="40" t="s">
        <v>907</v>
      </c>
      <c r="I29" s="39" t="s">
        <v>859</v>
      </c>
      <c r="J29" s="42">
        <v>42</v>
      </c>
    </row>
    <row r="30" s="28" customFormat="1" ht="18" customHeight="1" spans="1:10">
      <c r="A30" s="44"/>
      <c r="B30" s="40"/>
      <c r="C30" s="45"/>
      <c r="D30" s="42"/>
      <c r="G30" s="39" t="s">
        <v>908</v>
      </c>
      <c r="H30" s="40" t="s">
        <v>909</v>
      </c>
      <c r="I30" s="39"/>
      <c r="J30" s="42">
        <f>SUM(J31:J43)</f>
        <v>2549.91</v>
      </c>
    </row>
    <row r="31" s="28" customFormat="1" ht="18" customHeight="1" spans="1:10">
      <c r="A31" s="44"/>
      <c r="B31" s="40"/>
      <c r="C31" s="45"/>
      <c r="D31" s="42"/>
      <c r="G31" s="44" t="s">
        <v>910</v>
      </c>
      <c r="H31" s="40" t="s">
        <v>911</v>
      </c>
      <c r="I31" s="39" t="s">
        <v>859</v>
      </c>
      <c r="J31" s="42">
        <v>329.28</v>
      </c>
    </row>
    <row r="32" s="28" customFormat="1" ht="18" customHeight="1" spans="1:10">
      <c r="A32" s="44"/>
      <c r="B32" s="40"/>
      <c r="C32" s="45"/>
      <c r="D32" s="42"/>
      <c r="G32" s="44" t="s">
        <v>912</v>
      </c>
      <c r="H32" s="40" t="s">
        <v>913</v>
      </c>
      <c r="I32" s="39" t="s">
        <v>859</v>
      </c>
      <c r="J32" s="42">
        <v>12</v>
      </c>
    </row>
    <row r="33" s="28" customFormat="1" ht="18" customHeight="1" spans="1:10">
      <c r="A33" s="44"/>
      <c r="B33" s="40"/>
      <c r="C33" s="45"/>
      <c r="D33" s="42"/>
      <c r="G33" s="44" t="s">
        <v>914</v>
      </c>
      <c r="H33" s="40" t="s">
        <v>915</v>
      </c>
      <c r="I33" s="39" t="s">
        <v>859</v>
      </c>
      <c r="J33" s="42">
        <v>99.68</v>
      </c>
    </row>
    <row r="34" s="28" customFormat="1" ht="18" customHeight="1" spans="1:10">
      <c r="A34" s="44"/>
      <c r="B34" s="40"/>
      <c r="C34" s="45"/>
      <c r="D34" s="42"/>
      <c r="G34" s="44" t="s">
        <v>916</v>
      </c>
      <c r="H34" s="40" t="s">
        <v>917</v>
      </c>
      <c r="I34" s="39" t="s">
        <v>859</v>
      </c>
      <c r="J34" s="42">
        <v>70</v>
      </c>
    </row>
    <row r="35" s="28" customFormat="1" ht="18" customHeight="1" spans="1:10">
      <c r="A35" s="44"/>
      <c r="B35" s="40"/>
      <c r="C35" s="45"/>
      <c r="D35" s="42"/>
      <c r="G35" s="44" t="s">
        <v>918</v>
      </c>
      <c r="H35" s="40" t="s">
        <v>919</v>
      </c>
      <c r="I35" s="39" t="s">
        <v>859</v>
      </c>
      <c r="J35" s="42">
        <v>8</v>
      </c>
    </row>
    <row r="36" s="28" customFormat="1" ht="18" customHeight="1" spans="1:10">
      <c r="A36" s="44"/>
      <c r="B36" s="40"/>
      <c r="C36" s="45"/>
      <c r="D36" s="42"/>
      <c r="G36" s="44" t="s">
        <v>920</v>
      </c>
      <c r="H36" s="40" t="s">
        <v>921</v>
      </c>
      <c r="I36" s="39" t="s">
        <v>859</v>
      </c>
      <c r="J36" s="42">
        <v>25</v>
      </c>
    </row>
    <row r="37" s="28" customFormat="1" ht="18" customHeight="1" spans="1:10">
      <c r="A37" s="44"/>
      <c r="B37" s="40"/>
      <c r="C37" s="45"/>
      <c r="D37" s="42"/>
      <c r="G37" s="44" t="s">
        <v>922</v>
      </c>
      <c r="H37" s="40" t="s">
        <v>923</v>
      </c>
      <c r="I37" s="39" t="s">
        <v>859</v>
      </c>
      <c r="J37" s="42">
        <v>78</v>
      </c>
    </row>
    <row r="38" s="28" customFormat="1" ht="18" customHeight="1" spans="1:10">
      <c r="A38" s="44"/>
      <c r="B38" s="40"/>
      <c r="C38" s="45"/>
      <c r="D38" s="42"/>
      <c r="G38" s="44" t="s">
        <v>924</v>
      </c>
      <c r="H38" s="40" t="s">
        <v>925</v>
      </c>
      <c r="I38" s="39" t="s">
        <v>859</v>
      </c>
      <c r="J38" s="42">
        <v>50</v>
      </c>
    </row>
    <row r="39" s="28" customFormat="1" ht="18" customHeight="1" spans="1:10">
      <c r="A39" s="44"/>
      <c r="B39" s="40"/>
      <c r="C39" s="45"/>
      <c r="D39" s="42"/>
      <c r="G39" s="44" t="s">
        <v>926</v>
      </c>
      <c r="H39" s="40" t="s">
        <v>927</v>
      </c>
      <c r="I39" s="39" t="s">
        <v>859</v>
      </c>
      <c r="J39" s="42">
        <v>80</v>
      </c>
    </row>
    <row r="40" s="28" customFormat="1" ht="18" customHeight="1" spans="1:10">
      <c r="A40" s="44"/>
      <c r="B40" s="40"/>
      <c r="C40" s="45"/>
      <c r="D40" s="42"/>
      <c r="G40" s="44" t="s">
        <v>928</v>
      </c>
      <c r="H40" s="40" t="s">
        <v>929</v>
      </c>
      <c r="I40" s="39" t="s">
        <v>859</v>
      </c>
      <c r="J40" s="42">
        <v>46.45</v>
      </c>
    </row>
    <row r="41" s="28" customFormat="1" ht="18" customHeight="1" spans="1:10">
      <c r="A41" s="44"/>
      <c r="B41" s="40"/>
      <c r="C41" s="45"/>
      <c r="D41" s="42"/>
      <c r="G41" s="44" t="s">
        <v>930</v>
      </c>
      <c r="H41" s="40" t="s">
        <v>931</v>
      </c>
      <c r="I41" s="39" t="s">
        <v>859</v>
      </c>
      <c r="J41" s="42">
        <v>14</v>
      </c>
    </row>
    <row r="42" s="28" customFormat="1" ht="18" customHeight="1" spans="1:10">
      <c r="A42" s="44"/>
      <c r="B42" s="40"/>
      <c r="C42" s="45"/>
      <c r="D42" s="42"/>
      <c r="G42" s="44" t="s">
        <v>932</v>
      </c>
      <c r="H42" s="40" t="s">
        <v>933</v>
      </c>
      <c r="I42" s="39" t="s">
        <v>859</v>
      </c>
      <c r="J42" s="42">
        <v>47.5</v>
      </c>
    </row>
    <row r="43" s="28" customFormat="1" ht="18" customHeight="1" spans="1:10">
      <c r="A43" s="44"/>
      <c r="B43" s="40"/>
      <c r="C43" s="45"/>
      <c r="D43" s="42"/>
      <c r="G43" s="44" t="s">
        <v>934</v>
      </c>
      <c r="H43" s="40" t="s">
        <v>935</v>
      </c>
      <c r="I43" s="39" t="s">
        <v>859</v>
      </c>
      <c r="J43" s="42">
        <v>1690</v>
      </c>
    </row>
    <row r="44" s="28" customFormat="1" ht="18" customHeight="1" spans="1:10">
      <c r="A44" s="44" t="s">
        <v>904</v>
      </c>
      <c r="B44" s="40" t="s">
        <v>936</v>
      </c>
      <c r="C44" s="43"/>
      <c r="D44" s="42">
        <f>D45</f>
        <v>3</v>
      </c>
      <c r="G44" s="44" t="s">
        <v>937</v>
      </c>
      <c r="H44" s="40" t="s">
        <v>938</v>
      </c>
      <c r="I44" s="43"/>
      <c r="J44" s="42">
        <f>J45+J46</f>
        <v>12.2</v>
      </c>
    </row>
    <row r="45" s="28" customFormat="1" ht="18" customHeight="1" spans="1:10">
      <c r="A45" s="44" t="s">
        <v>906</v>
      </c>
      <c r="B45" s="40" t="s">
        <v>939</v>
      </c>
      <c r="C45" s="45" t="s">
        <v>881</v>
      </c>
      <c r="D45" s="42">
        <v>3</v>
      </c>
      <c r="G45" s="44" t="s">
        <v>940</v>
      </c>
      <c r="H45" s="40" t="s">
        <v>941</v>
      </c>
      <c r="I45" s="39" t="s">
        <v>859</v>
      </c>
      <c r="J45" s="42">
        <v>4.7</v>
      </c>
    </row>
    <row r="46" s="28" customFormat="1" ht="18" customHeight="1" spans="1:10">
      <c r="A46" s="44"/>
      <c r="B46" s="40"/>
      <c r="C46" s="45"/>
      <c r="D46" s="42"/>
      <c r="G46" s="44" t="s">
        <v>942</v>
      </c>
      <c r="H46" s="40" t="s">
        <v>943</v>
      </c>
      <c r="I46" s="39" t="s">
        <v>859</v>
      </c>
      <c r="J46" s="42">
        <v>7.5</v>
      </c>
    </row>
    <row r="47" s="28" customFormat="1" ht="18" customHeight="1" spans="1:10">
      <c r="A47" s="44" t="s">
        <v>944</v>
      </c>
      <c r="B47" s="40" t="s">
        <v>945</v>
      </c>
      <c r="C47" s="43"/>
      <c r="D47" s="42">
        <f>D48</f>
        <v>13.5</v>
      </c>
      <c r="G47" s="44" t="s">
        <v>944</v>
      </c>
      <c r="H47" s="40" t="s">
        <v>945</v>
      </c>
      <c r="I47" s="43"/>
      <c r="J47" s="42">
        <f>J48+J49+J50</f>
        <v>521.2138</v>
      </c>
    </row>
    <row r="48" s="28" customFormat="1" ht="18" customHeight="1" spans="1:10">
      <c r="A48" s="44" t="s">
        <v>946</v>
      </c>
      <c r="B48" s="40" t="s">
        <v>947</v>
      </c>
      <c r="C48" s="45" t="s">
        <v>881</v>
      </c>
      <c r="D48" s="42">
        <v>13.5</v>
      </c>
      <c r="G48" s="44" t="s">
        <v>948</v>
      </c>
      <c r="H48" s="40" t="s">
        <v>949</v>
      </c>
      <c r="I48" s="39" t="s">
        <v>859</v>
      </c>
      <c r="J48" s="42">
        <v>3.6</v>
      </c>
    </row>
    <row r="49" s="28" customFormat="1" ht="18" customHeight="1" spans="1:10">
      <c r="A49" s="44"/>
      <c r="B49" s="40"/>
      <c r="C49" s="45"/>
      <c r="D49" s="42"/>
      <c r="G49" s="44" t="s">
        <v>950</v>
      </c>
      <c r="H49" s="40" t="s">
        <v>951</v>
      </c>
      <c r="I49" s="39" t="s">
        <v>859</v>
      </c>
      <c r="J49" s="42">
        <v>366.0938</v>
      </c>
    </row>
    <row r="50" s="28" customFormat="1" ht="18" customHeight="1" spans="1:10">
      <c r="A50" s="44"/>
      <c r="B50" s="40"/>
      <c r="C50" s="45"/>
      <c r="D50" s="42"/>
      <c r="G50" s="44" t="s">
        <v>952</v>
      </c>
      <c r="H50" s="40" t="s">
        <v>953</v>
      </c>
      <c r="I50" s="39" t="s">
        <v>859</v>
      </c>
      <c r="J50" s="42">
        <v>151.52</v>
      </c>
    </row>
    <row r="51" s="28" customFormat="1" ht="18" customHeight="1" spans="1:4">
      <c r="A51" s="39" t="s">
        <v>853</v>
      </c>
      <c r="B51" s="40" t="s">
        <v>854</v>
      </c>
      <c r="C51" s="41"/>
      <c r="D51" s="42">
        <f>D52+D54+D59</f>
        <v>1741.81</v>
      </c>
    </row>
    <row r="52" s="28" customFormat="1" ht="18" customHeight="1" spans="1:4">
      <c r="A52" s="39" t="s">
        <v>864</v>
      </c>
      <c r="B52" s="40" t="s">
        <v>865</v>
      </c>
      <c r="C52" s="39"/>
      <c r="D52" s="42">
        <f>D53</f>
        <v>430.11</v>
      </c>
    </row>
    <row r="53" s="28" customFormat="1" ht="18" customHeight="1" spans="1:4">
      <c r="A53" s="39" t="s">
        <v>866</v>
      </c>
      <c r="B53" s="40" t="s">
        <v>867</v>
      </c>
      <c r="C53" s="39" t="s">
        <v>868</v>
      </c>
      <c r="D53" s="42">
        <v>430.11</v>
      </c>
    </row>
    <row r="54" s="28" customFormat="1" ht="18" customHeight="1" spans="1:4">
      <c r="A54" s="39" t="s">
        <v>954</v>
      </c>
      <c r="B54" s="40" t="s">
        <v>955</v>
      </c>
      <c r="C54" s="41"/>
      <c r="D54" s="42">
        <f>SUM(D55:D58)</f>
        <v>553.2</v>
      </c>
    </row>
    <row r="55" s="28" customFormat="1" ht="18" customHeight="1" spans="1:4">
      <c r="A55" s="39" t="s">
        <v>956</v>
      </c>
      <c r="B55" s="40" t="s">
        <v>957</v>
      </c>
      <c r="C55" s="43" t="s">
        <v>958</v>
      </c>
      <c r="D55" s="42">
        <v>53.55</v>
      </c>
    </row>
    <row r="56" s="28" customFormat="1" ht="18" customHeight="1" spans="1:4">
      <c r="A56" s="39" t="s">
        <v>959</v>
      </c>
      <c r="B56" s="46" t="s">
        <v>960</v>
      </c>
      <c r="C56" s="43" t="s">
        <v>958</v>
      </c>
      <c r="D56" s="42">
        <v>75.15</v>
      </c>
    </row>
    <row r="57" s="28" customFormat="1" ht="18" customHeight="1" spans="1:4">
      <c r="A57" s="39" t="s">
        <v>961</v>
      </c>
      <c r="B57" s="40" t="s">
        <v>962</v>
      </c>
      <c r="C57" s="43" t="s">
        <v>958</v>
      </c>
      <c r="D57" s="42">
        <v>420</v>
      </c>
    </row>
    <row r="58" s="28" customFormat="1" ht="18" customHeight="1" spans="1:4">
      <c r="A58" s="39" t="s">
        <v>963</v>
      </c>
      <c r="B58" s="40" t="s">
        <v>964</v>
      </c>
      <c r="C58" s="45" t="s">
        <v>881</v>
      </c>
      <c r="D58" s="42">
        <v>4.5</v>
      </c>
    </row>
    <row r="59" s="28" customFormat="1" ht="18" customHeight="1" spans="1:4">
      <c r="A59" s="39" t="s">
        <v>965</v>
      </c>
      <c r="B59" s="40" t="s">
        <v>966</v>
      </c>
      <c r="C59" s="43"/>
      <c r="D59" s="42">
        <f>SUM(D60:D64)</f>
        <v>758.5</v>
      </c>
    </row>
    <row r="60" s="28" customFormat="1" ht="18" customHeight="1" spans="1:4">
      <c r="A60" s="39" t="s">
        <v>967</v>
      </c>
      <c r="B60" s="40" t="s">
        <v>968</v>
      </c>
      <c r="C60" s="45" t="s">
        <v>881</v>
      </c>
      <c r="D60" s="42">
        <v>36.5</v>
      </c>
    </row>
    <row r="61" s="28" customFormat="1" ht="18" customHeight="1" spans="1:4">
      <c r="A61" s="39" t="s">
        <v>969</v>
      </c>
      <c r="B61" s="40" t="s">
        <v>970</v>
      </c>
      <c r="C61" s="45" t="s">
        <v>881</v>
      </c>
      <c r="D61" s="42">
        <v>40</v>
      </c>
    </row>
    <row r="62" s="28" customFormat="1" ht="18" customHeight="1" spans="1:4">
      <c r="A62" s="39" t="s">
        <v>971</v>
      </c>
      <c r="B62" s="40" t="s">
        <v>972</v>
      </c>
      <c r="C62" s="43" t="s">
        <v>958</v>
      </c>
      <c r="D62" s="42">
        <v>2</v>
      </c>
    </row>
    <row r="63" s="28" customFormat="1" ht="18" customHeight="1" spans="1:4">
      <c r="A63" s="39" t="s">
        <v>973</v>
      </c>
      <c r="B63" s="40" t="s">
        <v>974</v>
      </c>
      <c r="C63" s="43" t="s">
        <v>958</v>
      </c>
      <c r="D63" s="42">
        <v>560</v>
      </c>
    </row>
    <row r="64" s="28" customFormat="1" ht="18" customHeight="1" spans="1:4">
      <c r="A64" s="39" t="s">
        <v>975</v>
      </c>
      <c r="B64" s="40" t="s">
        <v>976</v>
      </c>
      <c r="C64" s="43" t="s">
        <v>958</v>
      </c>
      <c r="D64" s="42">
        <v>120</v>
      </c>
    </row>
    <row r="65" s="28" customFormat="1" ht="18" customHeight="1" spans="1:4">
      <c r="A65" s="39" t="s">
        <v>875</v>
      </c>
      <c r="B65" s="40" t="s">
        <v>876</v>
      </c>
      <c r="C65" s="43"/>
      <c r="D65" s="42">
        <f>D66+D69+D71</f>
        <v>74.5</v>
      </c>
    </row>
    <row r="66" s="28" customFormat="1" ht="18" customHeight="1" spans="1:4">
      <c r="A66" s="39" t="s">
        <v>877</v>
      </c>
      <c r="B66" s="40" t="s">
        <v>878</v>
      </c>
      <c r="C66" s="43"/>
      <c r="D66" s="42">
        <f>SUM(D67:D68)</f>
        <v>58</v>
      </c>
    </row>
    <row r="67" s="28" customFormat="1" ht="18" customHeight="1" spans="1:4">
      <c r="A67" s="44" t="s">
        <v>879</v>
      </c>
      <c r="B67" s="40" t="s">
        <v>880</v>
      </c>
      <c r="C67" s="45" t="s">
        <v>881</v>
      </c>
      <c r="D67" s="42">
        <v>7</v>
      </c>
    </row>
    <row r="68" s="28" customFormat="1" ht="18" customHeight="1" spans="1:4">
      <c r="A68" s="44" t="s">
        <v>977</v>
      </c>
      <c r="B68" s="40" t="s">
        <v>978</v>
      </c>
      <c r="C68" s="45" t="s">
        <v>881</v>
      </c>
      <c r="D68" s="42">
        <v>51</v>
      </c>
    </row>
    <row r="69" s="28" customFormat="1" ht="18" customHeight="1" spans="1:4">
      <c r="A69" s="44" t="s">
        <v>904</v>
      </c>
      <c r="B69" s="40" t="s">
        <v>936</v>
      </c>
      <c r="C69" s="43"/>
      <c r="D69" s="42">
        <f>D70</f>
        <v>3</v>
      </c>
    </row>
    <row r="70" s="28" customFormat="1" ht="18" customHeight="1" spans="1:4">
      <c r="A70" s="44" t="s">
        <v>906</v>
      </c>
      <c r="B70" s="40" t="s">
        <v>939</v>
      </c>
      <c r="C70" s="45" t="s">
        <v>881</v>
      </c>
      <c r="D70" s="42">
        <v>3</v>
      </c>
    </row>
    <row r="71" s="28" customFormat="1" ht="18" customHeight="1" spans="1:4">
      <c r="A71" s="44" t="s">
        <v>944</v>
      </c>
      <c r="B71" s="40" t="s">
        <v>945</v>
      </c>
      <c r="C71" s="43"/>
      <c r="D71" s="42">
        <f>D72</f>
        <v>13.5</v>
      </c>
    </row>
    <row r="72" s="28" customFormat="1" ht="18" customHeight="1" spans="1:4">
      <c r="A72" s="44" t="s">
        <v>946</v>
      </c>
      <c r="B72" s="40" t="s">
        <v>947</v>
      </c>
      <c r="C72" s="45" t="s">
        <v>881</v>
      </c>
      <c r="D72" s="42">
        <v>13.5</v>
      </c>
    </row>
    <row r="73" s="26" customFormat="1" ht="21" customHeight="1" spans="1:10">
      <c r="A73" s="49" t="s">
        <v>979</v>
      </c>
      <c r="B73" s="37" t="s">
        <v>980</v>
      </c>
      <c r="C73" s="50"/>
      <c r="D73" s="51"/>
      <c r="E73" s="52"/>
      <c r="G73" s="53" t="s">
        <v>981</v>
      </c>
      <c r="H73" s="40" t="s">
        <v>982</v>
      </c>
      <c r="I73" s="43"/>
      <c r="J73" s="42">
        <v>3.6</v>
      </c>
    </row>
    <row r="74" s="25" customFormat="1" ht="21" customHeight="1" spans="1:10">
      <c r="A74" s="44" t="s">
        <v>983</v>
      </c>
      <c r="B74" s="54"/>
      <c r="C74" s="55" t="s">
        <v>984</v>
      </c>
      <c r="D74" s="56"/>
      <c r="E74" s="57"/>
      <c r="G74" s="44" t="s">
        <v>985</v>
      </c>
      <c r="H74" s="40" t="s">
        <v>986</v>
      </c>
      <c r="I74" s="75"/>
      <c r="J74" s="42">
        <v>3.6</v>
      </c>
    </row>
    <row r="75" s="25" customFormat="1" ht="21" customHeight="1" spans="1:10">
      <c r="A75" s="44"/>
      <c r="B75" s="54"/>
      <c r="C75" s="55"/>
      <c r="D75" s="56"/>
      <c r="E75" s="57"/>
      <c r="G75" s="58" t="s">
        <v>987</v>
      </c>
      <c r="H75" s="40" t="s">
        <v>92</v>
      </c>
      <c r="I75" s="55" t="s">
        <v>988</v>
      </c>
      <c r="J75" s="42">
        <v>3.6</v>
      </c>
    </row>
    <row r="76" s="25" customFormat="1" ht="21" customHeight="1" spans="1:10">
      <c r="A76" s="44" t="s">
        <v>989</v>
      </c>
      <c r="B76" s="59"/>
      <c r="C76" s="60"/>
      <c r="D76" s="61" t="s">
        <v>990</v>
      </c>
      <c r="E76" s="57"/>
      <c r="G76" s="44"/>
      <c r="H76" s="40"/>
      <c r="I76" s="43"/>
      <c r="J76" s="42"/>
    </row>
    <row r="77" s="25" customFormat="1" ht="21" customHeight="1" spans="1:10">
      <c r="A77" s="44"/>
      <c r="B77" s="59"/>
      <c r="C77" s="60"/>
      <c r="D77" s="61"/>
      <c r="E77" s="57"/>
      <c r="G77" s="44"/>
      <c r="H77" s="40" t="s">
        <v>991</v>
      </c>
      <c r="I77" s="76"/>
      <c r="J77" s="42"/>
    </row>
    <row r="78" s="25" customFormat="1" ht="15" customHeight="1" spans="1:10">
      <c r="A78" s="62" t="s">
        <v>992</v>
      </c>
      <c r="B78" s="55"/>
      <c r="C78" s="55"/>
      <c r="D78" s="40" t="s">
        <v>993</v>
      </c>
      <c r="E78" s="57"/>
      <c r="H78" s="30"/>
      <c r="I78" s="30"/>
      <c r="J78" s="31"/>
    </row>
    <row r="79" s="25" customFormat="1" ht="15" customHeight="1" spans="1:10">
      <c r="A79" s="44" t="s">
        <v>994</v>
      </c>
      <c r="B79" s="55"/>
      <c r="C79" s="55"/>
      <c r="D79" s="40" t="s">
        <v>995</v>
      </c>
      <c r="E79" s="57"/>
      <c r="H79" s="30"/>
      <c r="I79" s="30"/>
      <c r="J79" s="31"/>
    </row>
    <row r="80" s="25" customFormat="1" ht="15" customHeight="1" spans="1:10">
      <c r="A80" s="44" t="s">
        <v>996</v>
      </c>
      <c r="B80" s="55"/>
      <c r="C80" s="54"/>
      <c r="D80" s="40" t="s">
        <v>997</v>
      </c>
      <c r="E80" s="57"/>
      <c r="H80" s="30"/>
      <c r="I80" s="30"/>
      <c r="J80" s="31"/>
    </row>
    <row r="81" s="25" customFormat="1" ht="15" customHeight="1" spans="1:10">
      <c r="A81" s="44" t="s">
        <v>998</v>
      </c>
      <c r="B81" s="55"/>
      <c r="C81" s="54"/>
      <c r="D81" s="40" t="s">
        <v>999</v>
      </c>
      <c r="E81" s="57"/>
      <c r="H81" s="30"/>
      <c r="I81" s="30"/>
      <c r="J81" s="31"/>
    </row>
    <row r="82" s="25" customFormat="1" ht="15" customHeight="1" spans="1:10">
      <c r="A82" s="44" t="s">
        <v>1000</v>
      </c>
      <c r="B82" s="55"/>
      <c r="C82" s="63"/>
      <c r="D82" s="40" t="s">
        <v>1001</v>
      </c>
      <c r="E82" s="57"/>
      <c r="H82" s="30"/>
      <c r="I82" s="30"/>
      <c r="J82" s="31"/>
    </row>
    <row r="83" s="25" customFormat="1" ht="15" customHeight="1" spans="1:10">
      <c r="A83" s="44" t="s">
        <v>1002</v>
      </c>
      <c r="B83" s="55"/>
      <c r="C83" s="55" t="s">
        <v>986</v>
      </c>
      <c r="D83" s="64"/>
      <c r="E83" s="57"/>
      <c r="H83" s="30"/>
      <c r="I83" s="30"/>
      <c r="J83" s="31"/>
    </row>
    <row r="84" s="25" customFormat="1" ht="15" customHeight="1" spans="1:10">
      <c r="A84" s="44" t="s">
        <v>1003</v>
      </c>
      <c r="B84" s="55"/>
      <c r="C84" s="60"/>
      <c r="D84" s="40" t="s">
        <v>1004</v>
      </c>
      <c r="E84" s="57"/>
      <c r="H84" s="30"/>
      <c r="I84" s="30"/>
      <c r="J84" s="31"/>
    </row>
    <row r="85" s="25" customFormat="1" ht="15" customHeight="1" spans="1:10">
      <c r="A85" s="44" t="s">
        <v>1005</v>
      </c>
      <c r="B85" s="55"/>
      <c r="C85" s="54"/>
      <c r="D85" s="40" t="s">
        <v>1006</v>
      </c>
      <c r="E85" s="57"/>
      <c r="H85" s="30"/>
      <c r="I85" s="30"/>
      <c r="J85" s="31"/>
    </row>
    <row r="86" s="25" customFormat="1" ht="15" customHeight="1" spans="1:10">
      <c r="A86" s="44" t="s">
        <v>1007</v>
      </c>
      <c r="B86" s="55"/>
      <c r="C86" s="54"/>
      <c r="D86" s="40" t="s">
        <v>1008</v>
      </c>
      <c r="E86" s="57"/>
      <c r="H86" s="30"/>
      <c r="I86" s="30"/>
      <c r="J86" s="31"/>
    </row>
    <row r="87" s="25" customFormat="1" ht="15" customHeight="1" spans="1:10">
      <c r="A87" s="44" t="s">
        <v>1009</v>
      </c>
      <c r="B87" s="55"/>
      <c r="C87" s="54"/>
      <c r="D87" s="40" t="s">
        <v>1010</v>
      </c>
      <c r="E87" s="57"/>
      <c r="H87" s="30"/>
      <c r="I87" s="30"/>
      <c r="J87" s="31"/>
    </row>
    <row r="88" s="25" customFormat="1" ht="15" customHeight="1" spans="1:10">
      <c r="A88" s="44" t="s">
        <v>1011</v>
      </c>
      <c r="B88" s="55"/>
      <c r="C88" s="54"/>
      <c r="D88" s="40" t="s">
        <v>1012</v>
      </c>
      <c r="E88" s="57"/>
      <c r="H88" s="30"/>
      <c r="I88" s="30"/>
      <c r="J88" s="31"/>
    </row>
    <row r="89" s="25" customFormat="1" ht="15" customHeight="1" spans="1:10">
      <c r="A89" s="44" t="s">
        <v>1013</v>
      </c>
      <c r="B89" s="55"/>
      <c r="C89" s="63"/>
      <c r="D89" s="40" t="s">
        <v>1014</v>
      </c>
      <c r="E89" s="57"/>
      <c r="H89" s="30"/>
      <c r="I89" s="30"/>
      <c r="J89" s="31"/>
    </row>
    <row r="90" s="25" customFormat="1" ht="15" customHeight="1" spans="1:10">
      <c r="A90" s="49" t="s">
        <v>1015</v>
      </c>
      <c r="B90" s="37" t="s">
        <v>1016</v>
      </c>
      <c r="C90" s="65"/>
      <c r="D90" s="56"/>
      <c r="E90" s="52"/>
      <c r="H90" s="30"/>
      <c r="I90" s="30"/>
      <c r="J90" s="31"/>
    </row>
    <row r="91" s="25" customFormat="1" ht="15" customHeight="1" spans="1:10">
      <c r="A91" s="44" t="s">
        <v>1017</v>
      </c>
      <c r="B91" s="66"/>
      <c r="C91" s="67" t="s">
        <v>1018</v>
      </c>
      <c r="D91" s="40"/>
      <c r="E91" s="57"/>
      <c r="H91" s="30"/>
      <c r="I91" s="30"/>
      <c r="J91" s="31"/>
    </row>
    <row r="92" s="25" customFormat="1" ht="15" customHeight="1" spans="1:10">
      <c r="A92" s="68" t="s">
        <v>1019</v>
      </c>
      <c r="B92" s="69"/>
      <c r="C92" s="60"/>
      <c r="D92" s="70" t="s">
        <v>1018</v>
      </c>
      <c r="E92" s="71"/>
      <c r="H92" s="30"/>
      <c r="I92" s="30"/>
      <c r="J92" s="31"/>
    </row>
    <row r="93" s="25" customFormat="1" ht="15" customHeight="1" spans="1:10">
      <c r="A93" s="44" t="s">
        <v>1020</v>
      </c>
      <c r="B93" s="72"/>
      <c r="C93" s="73"/>
      <c r="D93" s="74" t="s">
        <v>1021</v>
      </c>
      <c r="E93" s="57"/>
      <c r="H93" s="30"/>
      <c r="I93" s="30"/>
      <c r="J93" s="31"/>
    </row>
  </sheetData>
  <sheetProtection formatCells="0" insertHyperlinks="0" autoFilter="0"/>
  <mergeCells count="8">
    <mergeCell ref="G1:J1"/>
    <mergeCell ref="A2:E2"/>
    <mergeCell ref="B74:B75"/>
    <mergeCell ref="B76:B77"/>
    <mergeCell ref="B78:B89"/>
    <mergeCell ref="B91:B93"/>
    <mergeCell ref="C80:C82"/>
    <mergeCell ref="C84:C89"/>
  </mergeCells>
  <pageMargins left="0.75" right="0.75" top="1" bottom="1" header="0.51" footer="0.51"/>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zoomScale="85" zoomScaleNormal="85" topLeftCell="A13" workbookViewId="0">
      <selection activeCell="F4" sqref="F4"/>
    </sheetView>
  </sheetViews>
  <sheetFormatPr defaultColWidth="20.7272727272727" defaultRowHeight="14" outlineLevelCol="4"/>
  <cols>
    <col min="1" max="1" width="14.4" style="1" customWidth="1"/>
    <col min="2" max="3" width="20.7272727272727" style="1"/>
    <col min="4" max="4" width="14.5454545454545" style="2" customWidth="1"/>
    <col min="5" max="5" width="31.0090909090909" style="1" customWidth="1"/>
    <col min="6" max="16383" width="20.7272727272727" style="1"/>
  </cols>
  <sheetData>
    <row r="1" ht="17.5" spans="1:4">
      <c r="A1" s="3" t="s">
        <v>1022</v>
      </c>
      <c r="B1" s="3"/>
      <c r="C1" s="3"/>
      <c r="D1" s="4"/>
    </row>
    <row r="2" spans="1:4">
      <c r="A2" s="5" t="s">
        <v>1023</v>
      </c>
      <c r="B2" s="6"/>
      <c r="C2" s="6"/>
      <c r="D2" s="7"/>
    </row>
    <row r="3" ht="26" spans="1:5">
      <c r="A3" s="8" t="s">
        <v>1024</v>
      </c>
      <c r="B3" s="8" t="s">
        <v>28</v>
      </c>
      <c r="C3" s="8"/>
      <c r="D3" s="8"/>
      <c r="E3" s="8"/>
    </row>
    <row r="4" spans="1:5">
      <c r="A4" s="8" t="s">
        <v>1025</v>
      </c>
      <c r="B4" s="8" t="s">
        <v>1026</v>
      </c>
      <c r="C4" s="8"/>
      <c r="D4" s="8">
        <v>205833.303584</v>
      </c>
      <c r="E4" s="8"/>
    </row>
    <row r="5" spans="1:5">
      <c r="A5" s="8"/>
      <c r="B5" s="8" t="s">
        <v>1027</v>
      </c>
      <c r="C5" s="8"/>
      <c r="D5" s="8">
        <v>4874.357584</v>
      </c>
      <c r="E5" s="8"/>
    </row>
    <row r="6" spans="1:5">
      <c r="A6" s="8"/>
      <c r="B6" s="8" t="s">
        <v>1028</v>
      </c>
      <c r="C6" s="8"/>
      <c r="D6" s="8">
        <v>200958.946</v>
      </c>
      <c r="E6" s="8"/>
    </row>
    <row r="7" spans="1:5">
      <c r="A7" s="8" t="s">
        <v>1029</v>
      </c>
      <c r="B7" s="9" t="s">
        <v>1030</v>
      </c>
      <c r="C7" s="10"/>
      <c r="D7" s="10"/>
      <c r="E7" s="11"/>
    </row>
    <row r="8" spans="1:5">
      <c r="A8" s="8"/>
      <c r="B8" s="12"/>
      <c r="C8" s="13"/>
      <c r="D8" s="13"/>
      <c r="E8" s="14"/>
    </row>
    <row r="9" spans="1:5">
      <c r="A9" s="8"/>
      <c r="B9" s="12"/>
      <c r="C9" s="13"/>
      <c r="D9" s="13"/>
      <c r="E9" s="14"/>
    </row>
    <row r="10" spans="1:5">
      <c r="A10" s="8"/>
      <c r="B10" s="12"/>
      <c r="C10" s="13"/>
      <c r="D10" s="13"/>
      <c r="E10" s="14"/>
    </row>
    <row r="11" spans="1:5">
      <c r="A11" s="8"/>
      <c r="B11" s="12"/>
      <c r="C11" s="13"/>
      <c r="D11" s="13"/>
      <c r="E11" s="14"/>
    </row>
    <row r="12" spans="1:5">
      <c r="A12" s="15"/>
      <c r="B12" s="16"/>
      <c r="C12" s="17"/>
      <c r="D12" s="17"/>
      <c r="E12" s="18"/>
    </row>
    <row r="13" spans="1:5">
      <c r="A13" s="8" t="s">
        <v>1031</v>
      </c>
      <c r="B13" s="8" t="s">
        <v>1032</v>
      </c>
      <c r="C13" s="8" t="s">
        <v>1033</v>
      </c>
      <c r="D13" s="8"/>
      <c r="E13" s="19" t="s">
        <v>1034</v>
      </c>
    </row>
    <row r="14" ht="72" spans="1:5">
      <c r="A14" s="8"/>
      <c r="B14" s="19" t="s">
        <v>1035</v>
      </c>
      <c r="C14" s="20" t="s">
        <v>1036</v>
      </c>
      <c r="D14" s="21"/>
      <c r="E14" s="19" t="s">
        <v>1037</v>
      </c>
    </row>
    <row r="15" ht="24" spans="1:5">
      <c r="A15" s="8"/>
      <c r="B15" s="19" t="s">
        <v>1038</v>
      </c>
      <c r="C15" s="20" t="s">
        <v>1039</v>
      </c>
      <c r="D15" s="21"/>
      <c r="E15" s="19" t="s">
        <v>1040</v>
      </c>
    </row>
    <row r="16" ht="108" spans="1:5">
      <c r="A16" s="8"/>
      <c r="B16" s="19" t="s">
        <v>1041</v>
      </c>
      <c r="C16" s="20" t="s">
        <v>1042</v>
      </c>
      <c r="D16" s="21"/>
      <c r="E16" s="19" t="s">
        <v>1043</v>
      </c>
    </row>
    <row r="17" ht="96" spans="1:5">
      <c r="A17" s="8"/>
      <c r="B17" s="19" t="s">
        <v>782</v>
      </c>
      <c r="C17" s="20" t="s">
        <v>1044</v>
      </c>
      <c r="D17" s="21"/>
      <c r="E17" s="19" t="s">
        <v>1045</v>
      </c>
    </row>
    <row r="18" ht="48" spans="1:5">
      <c r="A18" s="8"/>
      <c r="B18" s="19" t="s">
        <v>1046</v>
      </c>
      <c r="C18" s="20" t="s">
        <v>1047</v>
      </c>
      <c r="D18" s="21"/>
      <c r="E18" s="19" t="s">
        <v>1048</v>
      </c>
    </row>
    <row r="19" ht="36" spans="1:5">
      <c r="A19" s="8"/>
      <c r="B19" s="19" t="s">
        <v>1049</v>
      </c>
      <c r="C19" s="20" t="s">
        <v>1050</v>
      </c>
      <c r="D19" s="21"/>
      <c r="E19" s="19" t="s">
        <v>1051</v>
      </c>
    </row>
    <row r="20" ht="36" spans="1:5">
      <c r="A20" s="8"/>
      <c r="B20" s="19" t="s">
        <v>1052</v>
      </c>
      <c r="C20" s="20" t="s">
        <v>1053</v>
      </c>
      <c r="D20" s="21"/>
      <c r="E20" s="19" t="s">
        <v>1054</v>
      </c>
    </row>
    <row r="21" spans="1:5">
      <c r="A21" s="8" t="s">
        <v>1055</v>
      </c>
      <c r="B21" s="22"/>
      <c r="C21" s="23"/>
      <c r="D21" s="23"/>
      <c r="E21" s="24"/>
    </row>
  </sheetData>
  <sheetProtection formatCells="0" insertHyperlinks="0" autoFilter="0"/>
  <mergeCells count="22">
    <mergeCell ref="A1:D1"/>
    <mergeCell ref="A2:D2"/>
    <mergeCell ref="B3:E3"/>
    <mergeCell ref="B4:C4"/>
    <mergeCell ref="D4:E4"/>
    <mergeCell ref="B5:C5"/>
    <mergeCell ref="D5:E5"/>
    <mergeCell ref="B6:C6"/>
    <mergeCell ref="D6:E6"/>
    <mergeCell ref="C13:D13"/>
    <mergeCell ref="C14:D14"/>
    <mergeCell ref="C15:D15"/>
    <mergeCell ref="C16:D16"/>
    <mergeCell ref="C17:D17"/>
    <mergeCell ref="C18:D18"/>
    <mergeCell ref="C19:D19"/>
    <mergeCell ref="C20:D20"/>
    <mergeCell ref="B21:E21"/>
    <mergeCell ref="A4:A6"/>
    <mergeCell ref="A7:A12"/>
    <mergeCell ref="A13:A20"/>
    <mergeCell ref="B7:E12"/>
  </mergeCells>
  <pageMargins left="0.75" right="0.75" top="1" bottom="1" header="0.511805555555556" footer="0.51180555555555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workbookViewId="0">
      <pane ySplit="5" topLeftCell="A15" activePane="bottomLeft" state="frozen"/>
      <selection/>
      <selection pane="bottomLeft" activeCell="D25" sqref="D25"/>
    </sheetView>
  </sheetViews>
  <sheetFormatPr defaultColWidth="10" defaultRowHeight="14"/>
  <sheetData>
    <row r="1" ht="29.75" customHeight="1" spans="1:13">
      <c r="A1" s="218" t="s">
        <v>28</v>
      </c>
      <c r="B1" s="218"/>
      <c r="C1" s="219"/>
      <c r="D1" s="219"/>
      <c r="E1" s="219"/>
      <c r="F1" s="218"/>
      <c r="G1" s="218"/>
      <c r="H1" s="218"/>
      <c r="I1" s="218"/>
      <c r="J1" s="218"/>
      <c r="K1" s="218"/>
      <c r="L1" s="218"/>
      <c r="M1" s="218"/>
    </row>
    <row r="2" ht="21" spans="1:13">
      <c r="A2" s="218" t="s">
        <v>29</v>
      </c>
      <c r="B2" s="218"/>
      <c r="C2" s="219"/>
      <c r="D2" s="219"/>
      <c r="E2" s="219"/>
      <c r="F2" s="218"/>
      <c r="G2" s="218"/>
      <c r="H2" s="218"/>
      <c r="I2" s="218"/>
      <c r="J2" s="218"/>
      <c r="K2" s="218"/>
      <c r="L2" s="218"/>
      <c r="M2" s="218"/>
    </row>
    <row r="3" spans="1:13">
      <c r="A3" s="220"/>
      <c r="B3" s="220"/>
      <c r="C3" s="221"/>
      <c r="D3" s="221"/>
      <c r="E3" s="221"/>
      <c r="F3" s="222"/>
      <c r="G3" s="222"/>
      <c r="H3" s="222"/>
      <c r="I3" s="220"/>
      <c r="J3" s="220"/>
      <c r="K3" s="233"/>
      <c r="L3" s="234" t="s">
        <v>30</v>
      </c>
      <c r="M3" s="234"/>
    </row>
    <row r="4" spans="1:13">
      <c r="A4" s="223" t="s">
        <v>31</v>
      </c>
      <c r="B4" s="223"/>
      <c r="C4" s="224" t="s">
        <v>32</v>
      </c>
      <c r="D4" s="224" t="s">
        <v>33</v>
      </c>
      <c r="E4" s="224" t="s">
        <v>34</v>
      </c>
      <c r="F4" s="225" t="s">
        <v>35</v>
      </c>
      <c r="G4" s="225" t="s">
        <v>36</v>
      </c>
      <c r="H4" s="225"/>
      <c r="I4" s="225" t="s">
        <v>37</v>
      </c>
      <c r="J4" s="225" t="s">
        <v>38</v>
      </c>
      <c r="K4" s="225" t="s">
        <v>39</v>
      </c>
      <c r="L4" s="225" t="s">
        <v>40</v>
      </c>
      <c r="M4" s="225" t="s">
        <v>41</v>
      </c>
    </row>
    <row r="5" ht="18" spans="1:13">
      <c r="A5" s="225" t="s">
        <v>42</v>
      </c>
      <c r="B5" s="225" t="s">
        <v>43</v>
      </c>
      <c r="C5" s="224"/>
      <c r="D5" s="224"/>
      <c r="E5" s="224"/>
      <c r="F5" s="225"/>
      <c r="G5" s="225" t="s">
        <v>44</v>
      </c>
      <c r="H5" s="225" t="s">
        <v>15</v>
      </c>
      <c r="I5" s="225"/>
      <c r="J5" s="225"/>
      <c r="K5" s="225"/>
      <c r="L5" s="225"/>
      <c r="M5" s="225"/>
    </row>
    <row r="6" s="217" customFormat="1" ht="19" spans="1:13">
      <c r="A6" s="201">
        <v>208</v>
      </c>
      <c r="B6" s="201" t="s">
        <v>45</v>
      </c>
      <c r="C6" s="168">
        <f>C7</f>
        <v>254.48688</v>
      </c>
      <c r="D6" s="168">
        <f t="shared" ref="D6:F6" si="0">D7</f>
        <v>0</v>
      </c>
      <c r="E6" s="168">
        <f t="shared" si="0"/>
        <v>254.48688</v>
      </c>
      <c r="F6" s="168">
        <f t="shared" si="0"/>
        <v>0</v>
      </c>
      <c r="G6" s="226"/>
      <c r="H6" s="227"/>
      <c r="I6" s="202"/>
      <c r="J6" s="202"/>
      <c r="K6" s="202"/>
      <c r="L6" s="202"/>
      <c r="M6" s="202"/>
    </row>
    <row r="7" s="217" customFormat="1" ht="19" spans="1:13">
      <c r="A7" s="202">
        <v>20805</v>
      </c>
      <c r="B7" s="208" t="s">
        <v>46</v>
      </c>
      <c r="C7" s="166">
        <f>SUM(C8:C9)</f>
        <v>254.48688</v>
      </c>
      <c r="D7" s="166">
        <f t="shared" ref="D7:F7" si="1">SUM(D8:D9)</f>
        <v>0</v>
      </c>
      <c r="E7" s="166">
        <f t="shared" si="1"/>
        <v>254.48688</v>
      </c>
      <c r="F7" s="166">
        <f t="shared" si="1"/>
        <v>0</v>
      </c>
      <c r="G7" s="226"/>
      <c r="H7" s="227"/>
      <c r="I7" s="202"/>
      <c r="J7" s="202"/>
      <c r="K7" s="202"/>
      <c r="L7" s="202"/>
      <c r="M7" s="202"/>
    </row>
    <row r="8" s="217" customFormat="1" ht="28.5" spans="1:13">
      <c r="A8" s="228">
        <v>2080505</v>
      </c>
      <c r="B8" s="208" t="s">
        <v>47</v>
      </c>
      <c r="C8" s="166">
        <f>SUM(D8:F8)</f>
        <v>198.441024</v>
      </c>
      <c r="D8" s="166">
        <v>0</v>
      </c>
      <c r="E8" s="166">
        <v>198.441024</v>
      </c>
      <c r="F8" s="166">
        <v>0</v>
      </c>
      <c r="G8" s="226"/>
      <c r="H8" s="227"/>
      <c r="I8" s="202"/>
      <c r="J8" s="202"/>
      <c r="K8" s="202"/>
      <c r="L8" s="202"/>
      <c r="M8" s="202"/>
    </row>
    <row r="9" s="217" customFormat="1" ht="28.5" spans="1:13">
      <c r="A9" s="228">
        <v>2080506</v>
      </c>
      <c r="B9" s="208" t="s">
        <v>48</v>
      </c>
      <c r="C9" s="166">
        <f>SUM(D9:F9)</f>
        <v>56.045856</v>
      </c>
      <c r="D9" s="166">
        <v>0</v>
      </c>
      <c r="E9" s="166">
        <v>56.045856</v>
      </c>
      <c r="F9" s="166">
        <v>0</v>
      </c>
      <c r="G9" s="226"/>
      <c r="H9" s="227"/>
      <c r="I9" s="202"/>
      <c r="J9" s="202"/>
      <c r="K9" s="202"/>
      <c r="L9" s="202"/>
      <c r="M9" s="202"/>
    </row>
    <row r="10" s="217" customFormat="1" spans="1:13">
      <c r="A10" s="201">
        <v>210</v>
      </c>
      <c r="B10" s="201" t="s">
        <v>49</v>
      </c>
      <c r="C10" s="168">
        <f>C11</f>
        <v>262.216176</v>
      </c>
      <c r="D10" s="168">
        <f t="shared" ref="D10:F10" si="2">D11</f>
        <v>0</v>
      </c>
      <c r="E10" s="168">
        <f t="shared" si="2"/>
        <v>262.216176</v>
      </c>
      <c r="F10" s="168">
        <f t="shared" si="2"/>
        <v>0</v>
      </c>
      <c r="G10" s="226"/>
      <c r="H10" s="227"/>
      <c r="I10" s="202"/>
      <c r="J10" s="202"/>
      <c r="K10" s="202"/>
      <c r="L10" s="202"/>
      <c r="M10" s="202"/>
    </row>
    <row r="11" s="217" customFormat="1" ht="19" spans="1:13">
      <c r="A11" s="202">
        <v>21011</v>
      </c>
      <c r="B11" s="208" t="s">
        <v>50</v>
      </c>
      <c r="C11" s="166">
        <f>SUM(C12:C13)</f>
        <v>262.216176</v>
      </c>
      <c r="D11" s="166">
        <f t="shared" ref="D11:F11" si="3">SUM(D12:D13)</f>
        <v>0</v>
      </c>
      <c r="E11" s="166">
        <f t="shared" si="3"/>
        <v>262.216176</v>
      </c>
      <c r="F11" s="166">
        <f t="shared" si="3"/>
        <v>0</v>
      </c>
      <c r="G11" s="226"/>
      <c r="H11" s="227"/>
      <c r="I11" s="202"/>
      <c r="J11" s="202"/>
      <c r="K11" s="202"/>
      <c r="L11" s="202"/>
      <c r="M11" s="202"/>
    </row>
    <row r="12" s="217" customFormat="1" spans="1:13">
      <c r="A12" s="228">
        <v>2101101</v>
      </c>
      <c r="B12" s="208" t="s">
        <v>51</v>
      </c>
      <c r="C12" s="166">
        <f>SUM(D12:F12)</f>
        <v>213.155124</v>
      </c>
      <c r="D12" s="166">
        <v>0</v>
      </c>
      <c r="E12" s="166">
        <v>213.155124</v>
      </c>
      <c r="F12" s="166">
        <v>0</v>
      </c>
      <c r="G12" s="226"/>
      <c r="H12" s="227"/>
      <c r="I12" s="202"/>
      <c r="J12" s="202"/>
      <c r="K12" s="202"/>
      <c r="L12" s="202"/>
      <c r="M12" s="202"/>
    </row>
    <row r="13" s="217" customFormat="1" ht="19" spans="1:13">
      <c r="A13" s="228">
        <v>2101103</v>
      </c>
      <c r="B13" s="208" t="s">
        <v>52</v>
      </c>
      <c r="C13" s="166">
        <f>SUM(D13:F13)</f>
        <v>49.061052</v>
      </c>
      <c r="D13" s="166">
        <v>0</v>
      </c>
      <c r="E13" s="166">
        <v>49.061052</v>
      </c>
      <c r="F13" s="166">
        <v>0</v>
      </c>
      <c r="G13" s="226"/>
      <c r="H13" s="227"/>
      <c r="I13" s="202"/>
      <c r="J13" s="202"/>
      <c r="K13" s="202"/>
      <c r="L13" s="202"/>
      <c r="M13" s="202"/>
    </row>
    <row r="14" s="217" customFormat="1" spans="1:13">
      <c r="A14" s="201">
        <v>212</v>
      </c>
      <c r="B14" s="201" t="s">
        <v>53</v>
      </c>
      <c r="C14" s="168">
        <f>SUM(C15,C18)</f>
        <v>204940.600528</v>
      </c>
      <c r="D14" s="168">
        <f t="shared" ref="D14:F14" si="4">SUM(D15,D18)</f>
        <v>0</v>
      </c>
      <c r="E14" s="168">
        <f t="shared" si="4"/>
        <v>21440.600528</v>
      </c>
      <c r="F14" s="168">
        <f t="shared" si="4"/>
        <v>183500</v>
      </c>
      <c r="G14" s="226"/>
      <c r="H14" s="227"/>
      <c r="I14" s="202"/>
      <c r="J14" s="202"/>
      <c r="K14" s="202"/>
      <c r="L14" s="202"/>
      <c r="M14" s="202"/>
    </row>
    <row r="15" s="217" customFormat="1" ht="19" spans="1:13">
      <c r="A15" s="202">
        <v>21201</v>
      </c>
      <c r="B15" s="208" t="s">
        <v>54</v>
      </c>
      <c r="C15" s="166">
        <f>SUM(C16:C17)</f>
        <v>21440.600528</v>
      </c>
      <c r="D15" s="168">
        <f>SUM(D16:D17)</f>
        <v>0</v>
      </c>
      <c r="E15" s="168">
        <f>SUM(E16:E17)</f>
        <v>21440.600528</v>
      </c>
      <c r="F15" s="168">
        <f t="shared" ref="F15" si="5">F16</f>
        <v>0</v>
      </c>
      <c r="G15" s="226"/>
      <c r="H15" s="227"/>
      <c r="I15" s="202"/>
      <c r="J15" s="202"/>
      <c r="K15" s="202"/>
      <c r="L15" s="202"/>
      <c r="M15" s="202"/>
    </row>
    <row r="16" s="217" customFormat="1" spans="1:13">
      <c r="A16" s="228">
        <v>2120101</v>
      </c>
      <c r="B16" s="208" t="s">
        <v>55</v>
      </c>
      <c r="C16" s="166">
        <f>SUM(D16:F16)</f>
        <v>4357.654528</v>
      </c>
      <c r="D16" s="166">
        <v>0</v>
      </c>
      <c r="E16" s="166">
        <v>4357.654528</v>
      </c>
      <c r="F16" s="166">
        <v>0</v>
      </c>
      <c r="G16" s="226"/>
      <c r="H16" s="227"/>
      <c r="I16" s="202"/>
      <c r="J16" s="202"/>
      <c r="K16" s="202"/>
      <c r="L16" s="202"/>
      <c r="M16" s="202"/>
    </row>
    <row r="17" s="217" customFormat="1" ht="19" spans="1:13">
      <c r="A17" s="228">
        <v>2120199</v>
      </c>
      <c r="B17" s="208" t="s">
        <v>56</v>
      </c>
      <c r="C17" s="166">
        <f>SUM(D17:F17)</f>
        <v>17082.946</v>
      </c>
      <c r="D17" s="166">
        <v>0</v>
      </c>
      <c r="E17" s="166">
        <v>17082.946</v>
      </c>
      <c r="F17" s="166">
        <v>0</v>
      </c>
      <c r="G17" s="226"/>
      <c r="H17" s="227"/>
      <c r="I17" s="202"/>
      <c r="J17" s="202"/>
      <c r="K17" s="202"/>
      <c r="L17" s="202"/>
      <c r="M17" s="202"/>
    </row>
    <row r="18" s="217" customFormat="1" ht="28.5" spans="1:13">
      <c r="A18" s="202">
        <v>21208</v>
      </c>
      <c r="B18" s="208" t="s">
        <v>57</v>
      </c>
      <c r="C18" s="166">
        <f>SUM(C19:C20)</f>
        <v>183500</v>
      </c>
      <c r="D18" s="166">
        <f t="shared" ref="D18:F18" si="6">SUM(D19:D20)</f>
        <v>0</v>
      </c>
      <c r="E18" s="166">
        <f t="shared" si="6"/>
        <v>0</v>
      </c>
      <c r="F18" s="166">
        <f t="shared" si="6"/>
        <v>183500</v>
      </c>
      <c r="G18" s="226"/>
      <c r="H18" s="227"/>
      <c r="I18" s="202"/>
      <c r="J18" s="202"/>
      <c r="K18" s="202"/>
      <c r="L18" s="202"/>
      <c r="M18" s="202"/>
    </row>
    <row r="19" s="217" customFormat="1" ht="19" spans="1:13">
      <c r="A19" s="228">
        <v>2120801</v>
      </c>
      <c r="B19" s="208" t="s">
        <v>58</v>
      </c>
      <c r="C19" s="166">
        <f>SUM(D19:F19)</f>
        <v>182000</v>
      </c>
      <c r="D19" s="166">
        <v>0</v>
      </c>
      <c r="E19" s="166">
        <v>0</v>
      </c>
      <c r="F19" s="166">
        <v>182000</v>
      </c>
      <c r="G19" s="226"/>
      <c r="H19" s="227"/>
      <c r="I19" s="202"/>
      <c r="J19" s="202"/>
      <c r="K19" s="202"/>
      <c r="L19" s="202"/>
      <c r="M19" s="202"/>
    </row>
    <row r="20" s="217" customFormat="1" spans="1:13">
      <c r="A20" s="228">
        <v>2120803</v>
      </c>
      <c r="B20" s="208" t="s">
        <v>59</v>
      </c>
      <c r="C20" s="166">
        <f>SUM(D20:F20)</f>
        <v>1500</v>
      </c>
      <c r="D20" s="166">
        <v>0</v>
      </c>
      <c r="E20" s="166">
        <v>0</v>
      </c>
      <c r="F20" s="166">
        <v>1500</v>
      </c>
      <c r="G20" s="226"/>
      <c r="H20" s="227"/>
      <c r="I20" s="202"/>
      <c r="J20" s="202"/>
      <c r="K20" s="202"/>
      <c r="L20" s="202"/>
      <c r="M20" s="202"/>
    </row>
    <row r="21" s="217" customFormat="1" spans="1:13">
      <c r="A21" s="201">
        <v>213</v>
      </c>
      <c r="B21" s="201" t="s">
        <v>60</v>
      </c>
      <c r="C21" s="168">
        <f>C22</f>
        <v>376</v>
      </c>
      <c r="D21" s="168">
        <v>0</v>
      </c>
      <c r="E21" s="168">
        <v>376</v>
      </c>
      <c r="F21" s="168">
        <f t="shared" ref="D21:F21" si="7">F22</f>
        <v>0</v>
      </c>
      <c r="G21" s="226"/>
      <c r="H21" s="227"/>
      <c r="I21" s="202"/>
      <c r="J21" s="202"/>
      <c r="K21" s="202"/>
      <c r="L21" s="202"/>
      <c r="M21" s="202"/>
    </row>
    <row r="22" s="217" customFormat="1" spans="1:13">
      <c r="A22" s="202">
        <v>21302</v>
      </c>
      <c r="B22" s="208" t="s">
        <v>61</v>
      </c>
      <c r="C22" s="166">
        <f>C23</f>
        <v>376</v>
      </c>
      <c r="D22" s="166">
        <v>0</v>
      </c>
      <c r="E22" s="166">
        <v>376</v>
      </c>
      <c r="F22" s="166">
        <f t="shared" ref="D22:F22" si="8">F23</f>
        <v>0</v>
      </c>
      <c r="G22" s="226"/>
      <c r="H22" s="227"/>
      <c r="I22" s="202"/>
      <c r="J22" s="202"/>
      <c r="K22" s="202"/>
      <c r="L22" s="202"/>
      <c r="M22" s="202"/>
    </row>
    <row r="23" s="217" customFormat="1" ht="19" spans="1:13">
      <c r="A23" s="228">
        <v>2130299</v>
      </c>
      <c r="B23" s="208" t="s">
        <v>62</v>
      </c>
      <c r="C23" s="166">
        <f>SUM(D23:F23)</f>
        <v>376</v>
      </c>
      <c r="D23" s="229">
        <v>0</v>
      </c>
      <c r="E23" s="166">
        <v>376</v>
      </c>
      <c r="F23" s="166">
        <v>0</v>
      </c>
      <c r="G23" s="226"/>
      <c r="H23" s="227"/>
      <c r="I23" s="202"/>
      <c r="J23" s="202"/>
      <c r="K23" s="202"/>
      <c r="L23" s="202"/>
      <c r="M23" s="202"/>
    </row>
    <row r="24" s="217" customFormat="1" spans="1:13">
      <c r="A24" s="230" t="s">
        <v>32</v>
      </c>
      <c r="B24" s="230"/>
      <c r="C24" s="231">
        <f>SUM(C6,C10,C14,C21)</f>
        <v>205833.303584</v>
      </c>
      <c r="D24" s="231">
        <f t="shared" ref="D24:F24" si="9">SUM(D6,D10,D14,D21)</f>
        <v>0</v>
      </c>
      <c r="E24" s="231">
        <f t="shared" si="9"/>
        <v>22333.303584</v>
      </c>
      <c r="F24" s="231">
        <f t="shared" si="9"/>
        <v>183500</v>
      </c>
      <c r="G24" s="232"/>
      <c r="H24" s="232"/>
      <c r="I24" s="232"/>
      <c r="J24" s="232"/>
      <c r="K24" s="232"/>
      <c r="L24" s="232"/>
      <c r="M24" s="232"/>
    </row>
  </sheetData>
  <sheetProtection formatCells="0" insertHyperlinks="0" autoFilter="0"/>
  <mergeCells count="16">
    <mergeCell ref="A1:M1"/>
    <mergeCell ref="A2:M2"/>
    <mergeCell ref="A3:B3"/>
    <mergeCell ref="L3:M3"/>
    <mergeCell ref="A4:B4"/>
    <mergeCell ref="G4:H4"/>
    <mergeCell ref="A24:B24"/>
    <mergeCell ref="C4:C5"/>
    <mergeCell ref="D4:D5"/>
    <mergeCell ref="E4:E5"/>
    <mergeCell ref="F4:F5"/>
    <mergeCell ref="I4:I5"/>
    <mergeCell ref="J4:J5"/>
    <mergeCell ref="K4:K5"/>
    <mergeCell ref="L4:L5"/>
    <mergeCell ref="M4:M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T44"/>
  <sheetViews>
    <sheetView zoomScale="115" zoomScaleNormal="115" workbookViewId="0">
      <pane ySplit="4" topLeftCell="A20" activePane="bottomLeft" state="frozen"/>
      <selection/>
      <selection pane="bottomLeft" activeCell="H13" sqref="H13"/>
    </sheetView>
  </sheetViews>
  <sheetFormatPr defaultColWidth="14.2636363636364" defaultRowHeight="16.5" customHeight="1"/>
  <cols>
    <col min="1" max="1" width="8.06363636363636" style="171" customWidth="1"/>
    <col min="2" max="2" width="15.6636363636364" style="171" customWidth="1"/>
    <col min="3" max="3" width="7.13636363636364" style="171" customWidth="1"/>
    <col min="4" max="4" width="8.92727272727273" style="171" customWidth="1"/>
    <col min="5" max="5" width="6.86363636363636" style="171" customWidth="1"/>
    <col min="6" max="6" width="12.1363636363636" style="171" customWidth="1"/>
    <col min="7" max="7" width="11.0636363636364" style="171" customWidth="1"/>
    <col min="8" max="8" width="8.6" style="171" customWidth="1"/>
    <col min="9" max="9" width="11.0636363636364" style="171" customWidth="1"/>
    <col min="10" max="10" width="5" style="171" customWidth="1"/>
    <col min="11" max="11" width="5.66363636363636" style="171" customWidth="1"/>
    <col min="12" max="12" width="6" style="171" customWidth="1"/>
    <col min="13" max="254" width="14.2636363636364" style="171"/>
    <col min="255" max="16384" width="14.2636363636364" style="77"/>
  </cols>
  <sheetData>
    <row r="1" ht="27" customHeight="1" spans="1:12">
      <c r="A1" s="196" t="s">
        <v>63</v>
      </c>
      <c r="B1" s="196"/>
      <c r="C1" s="196"/>
      <c r="D1" s="196"/>
      <c r="E1" s="196"/>
      <c r="F1" s="196"/>
      <c r="G1" s="196"/>
      <c r="H1" s="196"/>
      <c r="I1" s="196"/>
      <c r="J1" s="196"/>
      <c r="K1" s="196"/>
      <c r="L1" s="196"/>
    </row>
    <row r="2" customHeight="1" spans="1:12">
      <c r="A2" s="197"/>
      <c r="B2" s="152"/>
      <c r="C2" s="152"/>
      <c r="D2" s="152"/>
      <c r="E2" s="152"/>
      <c r="F2" s="152"/>
      <c r="G2" s="152"/>
      <c r="H2" s="152"/>
      <c r="I2" s="152"/>
      <c r="J2" s="152"/>
      <c r="K2" s="215" t="s">
        <v>64</v>
      </c>
      <c r="L2" s="215"/>
    </row>
    <row r="3" ht="24.75" customHeight="1" spans="1:12">
      <c r="A3" s="198" t="s">
        <v>31</v>
      </c>
      <c r="B3" s="198"/>
      <c r="C3" s="199" t="s">
        <v>65</v>
      </c>
      <c r="D3" s="200"/>
      <c r="E3" s="199" t="s">
        <v>66</v>
      </c>
      <c r="F3" s="200"/>
      <c r="G3" s="198" t="s">
        <v>32</v>
      </c>
      <c r="H3" s="198" t="s">
        <v>67</v>
      </c>
      <c r="I3" s="198" t="s">
        <v>68</v>
      </c>
      <c r="J3" s="198" t="s">
        <v>69</v>
      </c>
      <c r="K3" s="198" t="s">
        <v>70</v>
      </c>
      <c r="L3" s="198" t="s">
        <v>71</v>
      </c>
    </row>
    <row r="4" ht="24" customHeight="1" spans="1:12">
      <c r="A4" s="198" t="s">
        <v>42</v>
      </c>
      <c r="B4" s="198" t="s">
        <v>43</v>
      </c>
      <c r="C4" s="198" t="s">
        <v>42</v>
      </c>
      <c r="D4" s="198" t="s">
        <v>43</v>
      </c>
      <c r="E4" s="198" t="s">
        <v>42</v>
      </c>
      <c r="F4" s="198" t="s">
        <v>43</v>
      </c>
      <c r="G4" s="198"/>
      <c r="H4" s="198"/>
      <c r="I4" s="198"/>
      <c r="J4" s="198"/>
      <c r="K4" s="198"/>
      <c r="L4" s="198"/>
    </row>
    <row r="5" s="195" customFormat="1" ht="24" customHeight="1" spans="1:12">
      <c r="A5" s="201">
        <v>208</v>
      </c>
      <c r="B5" s="201" t="s">
        <v>45</v>
      </c>
      <c r="C5" s="202"/>
      <c r="D5" s="202"/>
      <c r="E5" s="202"/>
      <c r="F5" s="202"/>
      <c r="G5" s="203">
        <f>G6</f>
        <v>254.48688</v>
      </c>
      <c r="H5" s="203">
        <f t="shared" ref="H5:I5" si="0">H6</f>
        <v>254.48688</v>
      </c>
      <c r="I5" s="203">
        <f t="shared" si="0"/>
        <v>0</v>
      </c>
      <c r="J5" s="202"/>
      <c r="K5" s="202"/>
      <c r="L5" s="202"/>
    </row>
    <row r="6" s="195" customFormat="1" ht="24" customHeight="1" spans="1:12">
      <c r="A6" s="204">
        <v>20805</v>
      </c>
      <c r="B6" s="205" t="s">
        <v>46</v>
      </c>
      <c r="C6" s="204"/>
      <c r="D6" s="204"/>
      <c r="E6" s="204"/>
      <c r="F6" s="204"/>
      <c r="G6" s="206">
        <f>SUM(G7:G8)</f>
        <v>254.48688</v>
      </c>
      <c r="H6" s="206">
        <f>SUM(H7:H8)</f>
        <v>254.48688</v>
      </c>
      <c r="I6" s="206">
        <f>SUM(I7:I8)</f>
        <v>0</v>
      </c>
      <c r="J6" s="204"/>
      <c r="K6" s="204"/>
      <c r="L6" s="204"/>
    </row>
    <row r="7" s="195" customFormat="1" ht="24" customHeight="1" spans="1:12">
      <c r="A7" s="207">
        <v>2080505</v>
      </c>
      <c r="B7" s="208" t="s">
        <v>47</v>
      </c>
      <c r="C7" s="204">
        <v>50102</v>
      </c>
      <c r="D7" s="209" t="s">
        <v>72</v>
      </c>
      <c r="E7" s="209">
        <v>30108</v>
      </c>
      <c r="F7" s="209" t="s">
        <v>73</v>
      </c>
      <c r="G7" s="206">
        <f>SUM(H7:I7)</f>
        <v>198.441024</v>
      </c>
      <c r="H7" s="206">
        <v>198.441024</v>
      </c>
      <c r="I7" s="206">
        <v>0</v>
      </c>
      <c r="J7" s="204"/>
      <c r="K7" s="204"/>
      <c r="L7" s="204"/>
    </row>
    <row r="8" s="195" customFormat="1" ht="24" customHeight="1" spans="1:12">
      <c r="A8" s="207">
        <v>2080506</v>
      </c>
      <c r="B8" s="208" t="s">
        <v>48</v>
      </c>
      <c r="C8" s="204">
        <v>50102</v>
      </c>
      <c r="D8" s="209" t="s">
        <v>72</v>
      </c>
      <c r="E8" s="209">
        <v>30109</v>
      </c>
      <c r="F8" s="209" t="s">
        <v>74</v>
      </c>
      <c r="G8" s="206">
        <f>SUM(H8:I8)</f>
        <v>56.045856</v>
      </c>
      <c r="H8" s="206">
        <v>56.045856</v>
      </c>
      <c r="I8" s="206">
        <v>0</v>
      </c>
      <c r="J8" s="204"/>
      <c r="K8" s="204"/>
      <c r="L8" s="204"/>
    </row>
    <row r="9" s="195" customFormat="1" ht="24" customHeight="1" spans="1:12">
      <c r="A9" s="201">
        <v>210</v>
      </c>
      <c r="B9" s="201" t="s">
        <v>49</v>
      </c>
      <c r="C9" s="202"/>
      <c r="D9" s="202"/>
      <c r="E9" s="202"/>
      <c r="F9" s="202"/>
      <c r="G9" s="203">
        <f>G10</f>
        <v>262.216176</v>
      </c>
      <c r="H9" s="203">
        <f t="shared" ref="H9:I9" si="1">H10</f>
        <v>262.216176</v>
      </c>
      <c r="I9" s="203">
        <f t="shared" si="1"/>
        <v>0</v>
      </c>
      <c r="J9" s="202"/>
      <c r="K9" s="202"/>
      <c r="L9" s="202"/>
    </row>
    <row r="10" s="195" customFormat="1" ht="24" customHeight="1" spans="1:12">
      <c r="A10" s="204">
        <v>21011</v>
      </c>
      <c r="B10" s="205" t="s">
        <v>50</v>
      </c>
      <c r="C10" s="204"/>
      <c r="D10" s="204"/>
      <c r="E10" s="204"/>
      <c r="F10" s="204"/>
      <c r="G10" s="206">
        <f t="shared" ref="G10:H10" si="2">SUM(G11:G12)</f>
        <v>262.216176</v>
      </c>
      <c r="H10" s="206">
        <f t="shared" si="2"/>
        <v>262.216176</v>
      </c>
      <c r="I10" s="206">
        <f t="shared" ref="I10" si="3">SUM(I11:I12)</f>
        <v>0</v>
      </c>
      <c r="J10" s="204"/>
      <c r="K10" s="204"/>
      <c r="L10" s="204"/>
    </row>
    <row r="11" s="195" customFormat="1" ht="24" customHeight="1" spans="1:12">
      <c r="A11" s="207">
        <v>2101101</v>
      </c>
      <c r="B11" s="208" t="s">
        <v>51</v>
      </c>
      <c r="C11" s="204">
        <v>50102</v>
      </c>
      <c r="D11" s="209" t="s">
        <v>72</v>
      </c>
      <c r="E11" s="209">
        <v>30110</v>
      </c>
      <c r="F11" s="209" t="s">
        <v>75</v>
      </c>
      <c r="G11" s="206">
        <f t="shared" ref="G11:G12" si="4">SUM(H11:I11)</f>
        <v>213.155124</v>
      </c>
      <c r="H11" s="206">
        <v>213.155124</v>
      </c>
      <c r="I11" s="206">
        <v>0</v>
      </c>
      <c r="J11" s="204"/>
      <c r="K11" s="204"/>
      <c r="L11" s="204"/>
    </row>
    <row r="12" s="195" customFormat="1" ht="24" customHeight="1" spans="1:12">
      <c r="A12" s="207">
        <v>2101103</v>
      </c>
      <c r="B12" s="208" t="s">
        <v>52</v>
      </c>
      <c r="C12" s="204">
        <v>50102</v>
      </c>
      <c r="D12" s="209" t="s">
        <v>72</v>
      </c>
      <c r="E12" s="209">
        <v>30111</v>
      </c>
      <c r="F12" s="209" t="s">
        <v>76</v>
      </c>
      <c r="G12" s="206">
        <f t="shared" si="4"/>
        <v>49.061052</v>
      </c>
      <c r="H12" s="206">
        <v>49.061052</v>
      </c>
      <c r="I12" s="206">
        <v>0</v>
      </c>
      <c r="J12" s="204"/>
      <c r="K12" s="204"/>
      <c r="L12" s="204"/>
    </row>
    <row r="13" s="195" customFormat="1" ht="24" customHeight="1" spans="1:12">
      <c r="A13" s="201">
        <v>212</v>
      </c>
      <c r="B13" s="201" t="s">
        <v>53</v>
      </c>
      <c r="C13" s="202"/>
      <c r="D13" s="202"/>
      <c r="E13" s="202"/>
      <c r="F13" s="202"/>
      <c r="G13" s="203">
        <f>SUM(G14,G37)</f>
        <v>204940.600528</v>
      </c>
      <c r="H13" s="203">
        <f t="shared" ref="H13:I13" si="5">SUM(H14,H37)</f>
        <v>4357.654528</v>
      </c>
      <c r="I13" s="203">
        <f t="shared" si="5"/>
        <v>200582.946</v>
      </c>
      <c r="J13" s="202"/>
      <c r="K13" s="202"/>
      <c r="L13" s="202"/>
    </row>
    <row r="14" s="195" customFormat="1" ht="24" customHeight="1" spans="1:12">
      <c r="A14" s="204">
        <v>21201</v>
      </c>
      <c r="B14" s="208" t="s">
        <v>54</v>
      </c>
      <c r="C14" s="204"/>
      <c r="D14" s="204"/>
      <c r="E14" s="204"/>
      <c r="F14" s="204"/>
      <c r="G14" s="206">
        <f>SUM(G15:G36)</f>
        <v>21440.600528</v>
      </c>
      <c r="H14" s="206">
        <f t="shared" ref="H14:I14" si="6">SUM(H15:H36)</f>
        <v>4357.654528</v>
      </c>
      <c r="I14" s="206">
        <f t="shared" si="6"/>
        <v>17082.946</v>
      </c>
      <c r="J14" s="204"/>
      <c r="K14" s="204"/>
      <c r="L14" s="204"/>
    </row>
    <row r="15" s="195" customFormat="1" ht="24" customHeight="1" spans="1:12">
      <c r="A15" s="207">
        <v>2120101</v>
      </c>
      <c r="B15" s="208" t="s">
        <v>55</v>
      </c>
      <c r="C15" s="204">
        <v>50101</v>
      </c>
      <c r="D15" s="209" t="s">
        <v>77</v>
      </c>
      <c r="E15" s="209">
        <v>30101</v>
      </c>
      <c r="F15" s="209" t="s">
        <v>78</v>
      </c>
      <c r="G15" s="206">
        <f>SUM(H15:I15)</f>
        <v>233.358</v>
      </c>
      <c r="H15" s="206">
        <v>233.358</v>
      </c>
      <c r="I15" s="206">
        <v>0</v>
      </c>
      <c r="J15" s="204"/>
      <c r="K15" s="204"/>
      <c r="L15" s="204"/>
    </row>
    <row r="16" s="195" customFormat="1" ht="24" customHeight="1" spans="1:12">
      <c r="A16" s="207">
        <v>2120101</v>
      </c>
      <c r="B16" s="208" t="s">
        <v>55</v>
      </c>
      <c r="C16" s="204">
        <v>50101</v>
      </c>
      <c r="D16" s="209" t="s">
        <v>77</v>
      </c>
      <c r="E16" s="209">
        <v>30102</v>
      </c>
      <c r="F16" s="209" t="s">
        <v>79</v>
      </c>
      <c r="G16" s="206">
        <f t="shared" ref="G16:G39" si="7">SUM(H16:I16)</f>
        <v>575.272464</v>
      </c>
      <c r="H16" s="206">
        <v>575.272464</v>
      </c>
      <c r="I16" s="206">
        <v>0</v>
      </c>
      <c r="J16" s="204"/>
      <c r="K16" s="204"/>
      <c r="L16" s="204"/>
    </row>
    <row r="17" s="195" customFormat="1" ht="24" customHeight="1" spans="1:12">
      <c r="A17" s="207">
        <v>2120101</v>
      </c>
      <c r="B17" s="208" t="s">
        <v>55</v>
      </c>
      <c r="C17" s="204">
        <v>50101</v>
      </c>
      <c r="D17" s="209" t="s">
        <v>77</v>
      </c>
      <c r="E17" s="209">
        <v>30103</v>
      </c>
      <c r="F17" s="209" t="s">
        <v>80</v>
      </c>
      <c r="G17" s="206">
        <f t="shared" si="7"/>
        <v>399.4065</v>
      </c>
      <c r="H17" s="206">
        <v>399.4065</v>
      </c>
      <c r="I17" s="206">
        <v>0</v>
      </c>
      <c r="J17" s="204"/>
      <c r="K17" s="204"/>
      <c r="L17" s="204"/>
    </row>
    <row r="18" s="195" customFormat="1" ht="24" customHeight="1" spans="1:12">
      <c r="A18" s="207">
        <v>2120101</v>
      </c>
      <c r="B18" s="208" t="s">
        <v>55</v>
      </c>
      <c r="C18" s="204">
        <v>50102</v>
      </c>
      <c r="D18" s="209" t="s">
        <v>72</v>
      </c>
      <c r="E18" s="209">
        <v>30112</v>
      </c>
      <c r="F18" s="209" t="s">
        <v>81</v>
      </c>
      <c r="G18" s="206">
        <f t="shared" si="7"/>
        <v>27.787002</v>
      </c>
      <c r="H18" s="206">
        <v>27.787002</v>
      </c>
      <c r="I18" s="206">
        <v>0</v>
      </c>
      <c r="J18" s="204"/>
      <c r="K18" s="204"/>
      <c r="L18" s="204"/>
    </row>
    <row r="19" s="195" customFormat="1" ht="24" customHeight="1" spans="1:12">
      <c r="A19" s="207">
        <v>2120101</v>
      </c>
      <c r="B19" s="208" t="s">
        <v>55</v>
      </c>
      <c r="C19" s="204">
        <v>50103</v>
      </c>
      <c r="D19" s="209" t="s">
        <v>82</v>
      </c>
      <c r="E19" s="209">
        <v>30113</v>
      </c>
      <c r="F19" s="209" t="s">
        <v>82</v>
      </c>
      <c r="G19" s="206">
        <f t="shared" si="7"/>
        <v>265.6788</v>
      </c>
      <c r="H19" s="206">
        <v>265.6788</v>
      </c>
      <c r="I19" s="206">
        <v>0</v>
      </c>
      <c r="J19" s="204"/>
      <c r="K19" s="204"/>
      <c r="L19" s="204"/>
    </row>
    <row r="20" s="195" customFormat="1" ht="24" customHeight="1" spans="1:12">
      <c r="A20" s="207">
        <v>2120101</v>
      </c>
      <c r="B20" s="208" t="s">
        <v>55</v>
      </c>
      <c r="C20" s="204">
        <v>50199</v>
      </c>
      <c r="D20" s="209" t="s">
        <v>83</v>
      </c>
      <c r="E20" s="209">
        <v>30199</v>
      </c>
      <c r="F20" s="209" t="s">
        <v>83</v>
      </c>
      <c r="G20" s="206">
        <f t="shared" si="7"/>
        <v>2703.7603</v>
      </c>
      <c r="H20" s="206">
        <v>2703.7603</v>
      </c>
      <c r="I20" s="206">
        <v>0</v>
      </c>
      <c r="J20" s="204"/>
      <c r="K20" s="204"/>
      <c r="L20" s="204"/>
    </row>
    <row r="21" s="195" customFormat="1" ht="24" customHeight="1" spans="1:12">
      <c r="A21" s="207">
        <v>2120101</v>
      </c>
      <c r="B21" s="208" t="s">
        <v>55</v>
      </c>
      <c r="C21" s="204">
        <v>50201</v>
      </c>
      <c r="D21" s="209" t="s">
        <v>84</v>
      </c>
      <c r="E21" s="209">
        <v>30201</v>
      </c>
      <c r="F21" s="209" t="s">
        <v>85</v>
      </c>
      <c r="G21" s="206">
        <f t="shared" si="7"/>
        <v>37.15</v>
      </c>
      <c r="H21" s="206">
        <v>37.15</v>
      </c>
      <c r="I21" s="206">
        <v>0</v>
      </c>
      <c r="J21" s="204"/>
      <c r="K21" s="204"/>
      <c r="L21" s="204"/>
    </row>
    <row r="22" s="195" customFormat="1" ht="24" customHeight="1" spans="1:12">
      <c r="A22" s="207">
        <v>2120101</v>
      </c>
      <c r="B22" s="208" t="s">
        <v>55</v>
      </c>
      <c r="C22" s="204">
        <v>50201</v>
      </c>
      <c r="D22" s="209" t="s">
        <v>84</v>
      </c>
      <c r="E22" s="209">
        <v>30228</v>
      </c>
      <c r="F22" s="209" t="s">
        <v>86</v>
      </c>
      <c r="G22" s="206">
        <f t="shared" si="7"/>
        <v>21.369462</v>
      </c>
      <c r="H22" s="206">
        <v>21.369462</v>
      </c>
      <c r="I22" s="206">
        <v>0</v>
      </c>
      <c r="J22" s="204"/>
      <c r="K22" s="204"/>
      <c r="L22" s="204"/>
    </row>
    <row r="23" s="195" customFormat="1" ht="24" customHeight="1" spans="1:12">
      <c r="A23" s="207">
        <v>2120101</v>
      </c>
      <c r="B23" s="208" t="s">
        <v>55</v>
      </c>
      <c r="C23" s="204">
        <v>50201</v>
      </c>
      <c r="D23" s="209" t="s">
        <v>84</v>
      </c>
      <c r="E23" s="209">
        <v>30229</v>
      </c>
      <c r="F23" s="209" t="s">
        <v>87</v>
      </c>
      <c r="G23" s="206">
        <f t="shared" si="7"/>
        <v>23.94</v>
      </c>
      <c r="H23" s="206">
        <v>23.94</v>
      </c>
      <c r="I23" s="206">
        <v>0</v>
      </c>
      <c r="J23" s="204"/>
      <c r="K23" s="204"/>
      <c r="L23" s="204"/>
    </row>
    <row r="24" s="195" customFormat="1" ht="24" customHeight="1" spans="1:12">
      <c r="A24" s="207">
        <v>2120101</v>
      </c>
      <c r="B24" s="208" t="s">
        <v>55</v>
      </c>
      <c r="C24" s="204">
        <v>50201</v>
      </c>
      <c r="D24" s="209" t="s">
        <v>84</v>
      </c>
      <c r="E24" s="209">
        <v>30239</v>
      </c>
      <c r="F24" s="209" t="s">
        <v>88</v>
      </c>
      <c r="G24" s="206">
        <f t="shared" si="7"/>
        <v>49.296</v>
      </c>
      <c r="H24" s="206">
        <v>49.296</v>
      </c>
      <c r="I24" s="206">
        <v>0</v>
      </c>
      <c r="J24" s="204"/>
      <c r="K24" s="204"/>
      <c r="L24" s="204"/>
    </row>
    <row r="25" s="195" customFormat="1" ht="24" customHeight="1" spans="1:12">
      <c r="A25" s="207">
        <v>2120101</v>
      </c>
      <c r="B25" s="208" t="s">
        <v>55</v>
      </c>
      <c r="C25" s="204">
        <v>50201</v>
      </c>
      <c r="D25" s="209" t="s">
        <v>84</v>
      </c>
      <c r="E25" s="209">
        <v>30207</v>
      </c>
      <c r="F25" s="209" t="s">
        <v>89</v>
      </c>
      <c r="G25" s="206">
        <f t="shared" si="7"/>
        <v>5</v>
      </c>
      <c r="H25" s="206">
        <v>5</v>
      </c>
      <c r="I25" s="206">
        <v>0</v>
      </c>
      <c r="J25" s="204"/>
      <c r="K25" s="204"/>
      <c r="L25" s="204"/>
    </row>
    <row r="26" s="195" customFormat="1" ht="24" customHeight="1" spans="1:12">
      <c r="A26" s="207">
        <v>2120101</v>
      </c>
      <c r="B26" s="208" t="s">
        <v>55</v>
      </c>
      <c r="C26" s="204">
        <v>50203</v>
      </c>
      <c r="D26" s="209" t="s">
        <v>90</v>
      </c>
      <c r="E26" s="209">
        <v>30216</v>
      </c>
      <c r="F26" s="209" t="s">
        <v>90</v>
      </c>
      <c r="G26" s="206">
        <f t="shared" si="7"/>
        <v>5</v>
      </c>
      <c r="H26" s="206">
        <v>5</v>
      </c>
      <c r="I26" s="206">
        <v>0</v>
      </c>
      <c r="J26" s="204"/>
      <c r="K26" s="204"/>
      <c r="L26" s="204"/>
    </row>
    <row r="27" s="195" customFormat="1" ht="24" customHeight="1" spans="1:12">
      <c r="A27" s="207">
        <v>2120101</v>
      </c>
      <c r="B27" s="208" t="s">
        <v>55</v>
      </c>
      <c r="C27" s="204">
        <v>50299</v>
      </c>
      <c r="D27" s="209" t="s">
        <v>91</v>
      </c>
      <c r="E27" s="209">
        <v>30299</v>
      </c>
      <c r="F27" s="209" t="s">
        <v>91</v>
      </c>
      <c r="G27" s="206">
        <f t="shared" si="7"/>
        <v>5</v>
      </c>
      <c r="H27" s="206">
        <v>5</v>
      </c>
      <c r="I27" s="206">
        <v>0</v>
      </c>
      <c r="J27" s="204"/>
      <c r="K27" s="204"/>
      <c r="L27" s="204"/>
    </row>
    <row r="28" s="195" customFormat="1" ht="24" customHeight="1" spans="1:12">
      <c r="A28" s="207">
        <v>2120101</v>
      </c>
      <c r="B28" s="208" t="s">
        <v>55</v>
      </c>
      <c r="C28" s="204">
        <v>50208</v>
      </c>
      <c r="D28" s="209" t="s">
        <v>92</v>
      </c>
      <c r="E28" s="209">
        <v>30231</v>
      </c>
      <c r="F28" s="209" t="s">
        <v>92</v>
      </c>
      <c r="G28" s="206">
        <f t="shared" si="7"/>
        <v>3.6</v>
      </c>
      <c r="H28" s="206">
        <v>3.6</v>
      </c>
      <c r="I28" s="206">
        <v>0</v>
      </c>
      <c r="J28" s="204"/>
      <c r="K28" s="204"/>
      <c r="L28" s="204"/>
    </row>
    <row r="29" s="195" customFormat="1" ht="24" customHeight="1" spans="1:12">
      <c r="A29" s="207">
        <v>2120101</v>
      </c>
      <c r="B29" s="208" t="s">
        <v>55</v>
      </c>
      <c r="C29" s="204">
        <v>50209</v>
      </c>
      <c r="D29" s="209" t="s">
        <v>93</v>
      </c>
      <c r="E29" s="209">
        <v>30213</v>
      </c>
      <c r="F29" s="209" t="s">
        <v>93</v>
      </c>
      <c r="G29" s="206">
        <f t="shared" si="7"/>
        <v>2</v>
      </c>
      <c r="H29" s="206">
        <v>2</v>
      </c>
      <c r="I29" s="206">
        <v>0</v>
      </c>
      <c r="J29" s="204"/>
      <c r="K29" s="204"/>
      <c r="L29" s="204"/>
    </row>
    <row r="30" s="195" customFormat="1" ht="24" customHeight="1" spans="1:12">
      <c r="A30" s="207">
        <v>2120101</v>
      </c>
      <c r="B30" s="208" t="s">
        <v>55</v>
      </c>
      <c r="C30" s="204">
        <v>50901</v>
      </c>
      <c r="D30" s="209" t="s">
        <v>94</v>
      </c>
      <c r="E30" s="209">
        <v>30309</v>
      </c>
      <c r="F30" s="209" t="s">
        <v>95</v>
      </c>
      <c r="G30" s="206">
        <f t="shared" si="7"/>
        <v>0.036</v>
      </c>
      <c r="H30" s="206">
        <v>0.036</v>
      </c>
      <c r="I30" s="206">
        <v>0</v>
      </c>
      <c r="J30" s="204"/>
      <c r="K30" s="204"/>
      <c r="L30" s="204"/>
    </row>
    <row r="31" s="195" customFormat="1" ht="24" customHeight="1" spans="1:12">
      <c r="A31" s="207">
        <v>2120199</v>
      </c>
      <c r="B31" s="208" t="s">
        <v>56</v>
      </c>
      <c r="C31" s="204">
        <v>50201</v>
      </c>
      <c r="D31" s="209" t="s">
        <v>84</v>
      </c>
      <c r="E31" s="209">
        <v>30211</v>
      </c>
      <c r="F31" s="209" t="s">
        <v>96</v>
      </c>
      <c r="G31" s="206">
        <f t="shared" si="7"/>
        <v>40</v>
      </c>
      <c r="H31" s="206">
        <v>0</v>
      </c>
      <c r="I31" s="206">
        <v>40</v>
      </c>
      <c r="J31" s="204"/>
      <c r="K31" s="204"/>
      <c r="L31" s="204"/>
    </row>
    <row r="32" s="195" customFormat="1" ht="24" customHeight="1" spans="1:12">
      <c r="A32" s="207">
        <v>2120199</v>
      </c>
      <c r="B32" s="208" t="s">
        <v>56</v>
      </c>
      <c r="C32" s="204">
        <v>50201</v>
      </c>
      <c r="D32" s="209" t="s">
        <v>84</v>
      </c>
      <c r="E32" s="209">
        <v>30214</v>
      </c>
      <c r="F32" s="209" t="s">
        <v>97</v>
      </c>
      <c r="G32" s="206">
        <f t="shared" si="7"/>
        <v>1037.924189</v>
      </c>
      <c r="H32" s="206">
        <v>0</v>
      </c>
      <c r="I32" s="206">
        <v>1037.924189</v>
      </c>
      <c r="J32" s="204"/>
      <c r="K32" s="204"/>
      <c r="L32" s="204"/>
    </row>
    <row r="33" s="195" customFormat="1" ht="24" customHeight="1" spans="1:12">
      <c r="A33" s="207">
        <v>2120199</v>
      </c>
      <c r="B33" s="208" t="s">
        <v>56</v>
      </c>
      <c r="C33" s="204">
        <v>50205</v>
      </c>
      <c r="D33" s="209" t="s">
        <v>98</v>
      </c>
      <c r="E33" s="209">
        <v>30227</v>
      </c>
      <c r="F33" s="209" t="s">
        <v>98</v>
      </c>
      <c r="G33" s="206">
        <f t="shared" si="7"/>
        <v>9614.0848</v>
      </c>
      <c r="H33" s="206">
        <v>0</v>
      </c>
      <c r="I33" s="206">
        <v>9614.0848</v>
      </c>
      <c r="J33" s="204"/>
      <c r="K33" s="204"/>
      <c r="L33" s="204"/>
    </row>
    <row r="34" s="195" customFormat="1" ht="24" customHeight="1" spans="1:12">
      <c r="A34" s="207">
        <v>2120199</v>
      </c>
      <c r="B34" s="208" t="s">
        <v>56</v>
      </c>
      <c r="C34" s="204">
        <v>50299</v>
      </c>
      <c r="D34" s="209" t="s">
        <v>91</v>
      </c>
      <c r="E34" s="209">
        <v>30299</v>
      </c>
      <c r="F34" s="209" t="s">
        <v>91</v>
      </c>
      <c r="G34" s="206">
        <f t="shared" si="7"/>
        <v>7.62</v>
      </c>
      <c r="H34" s="206">
        <v>0</v>
      </c>
      <c r="I34" s="206">
        <v>7.62</v>
      </c>
      <c r="J34" s="204"/>
      <c r="K34" s="204"/>
      <c r="L34" s="204"/>
    </row>
    <row r="35" s="195" customFormat="1" ht="24" customHeight="1" spans="1:12">
      <c r="A35" s="207">
        <v>2120199</v>
      </c>
      <c r="B35" s="208" t="s">
        <v>56</v>
      </c>
      <c r="C35" s="204">
        <v>50799</v>
      </c>
      <c r="D35" s="209" t="s">
        <v>99</v>
      </c>
      <c r="E35" s="209">
        <v>31299</v>
      </c>
      <c r="F35" s="209" t="s">
        <v>99</v>
      </c>
      <c r="G35" s="206">
        <f t="shared" si="7"/>
        <v>6336.546011</v>
      </c>
      <c r="H35" s="206">
        <v>0</v>
      </c>
      <c r="I35" s="206">
        <v>6336.546011</v>
      </c>
      <c r="J35" s="204"/>
      <c r="K35" s="204"/>
      <c r="L35" s="204"/>
    </row>
    <row r="36" s="195" customFormat="1" ht="24" customHeight="1" spans="1:12">
      <c r="A36" s="207">
        <v>2120199</v>
      </c>
      <c r="B36" s="208" t="s">
        <v>56</v>
      </c>
      <c r="C36" s="204">
        <v>50999</v>
      </c>
      <c r="D36" s="209" t="s">
        <v>100</v>
      </c>
      <c r="E36" s="209">
        <v>30399</v>
      </c>
      <c r="F36" s="209" t="s">
        <v>100</v>
      </c>
      <c r="G36" s="206">
        <f t="shared" si="7"/>
        <v>46.771</v>
      </c>
      <c r="H36" s="206">
        <v>0</v>
      </c>
      <c r="I36" s="206">
        <v>46.771</v>
      </c>
      <c r="J36" s="204"/>
      <c r="K36" s="204"/>
      <c r="L36" s="204"/>
    </row>
    <row r="37" s="195" customFormat="1" ht="24" customHeight="1" spans="1:12">
      <c r="A37" s="204">
        <v>21208</v>
      </c>
      <c r="B37" s="208" t="s">
        <v>57</v>
      </c>
      <c r="C37" s="204"/>
      <c r="D37" s="204"/>
      <c r="E37" s="204"/>
      <c r="F37" s="204"/>
      <c r="G37" s="206">
        <f>SUM(G38:G39)</f>
        <v>183500</v>
      </c>
      <c r="H37" s="206">
        <f t="shared" ref="H37:I37" si="8">SUM(H38:H39)</f>
        <v>0</v>
      </c>
      <c r="I37" s="206">
        <f t="shared" si="8"/>
        <v>183500</v>
      </c>
      <c r="J37" s="204"/>
      <c r="K37" s="204"/>
      <c r="L37" s="204"/>
    </row>
    <row r="38" s="195" customFormat="1" ht="24" customHeight="1" spans="1:12">
      <c r="A38" s="207">
        <v>2120801</v>
      </c>
      <c r="B38" s="208" t="s">
        <v>58</v>
      </c>
      <c r="C38" s="204">
        <v>50799</v>
      </c>
      <c r="D38" s="209" t="s">
        <v>99</v>
      </c>
      <c r="E38" s="209">
        <v>31299</v>
      </c>
      <c r="F38" s="209" t="s">
        <v>99</v>
      </c>
      <c r="G38" s="206">
        <f t="shared" si="7"/>
        <v>182000</v>
      </c>
      <c r="H38" s="206">
        <v>0</v>
      </c>
      <c r="I38" s="206">
        <v>182000</v>
      </c>
      <c r="J38" s="204"/>
      <c r="K38" s="204"/>
      <c r="L38" s="204"/>
    </row>
    <row r="39" s="195" customFormat="1" ht="24" customHeight="1" spans="1:12">
      <c r="A39" s="207">
        <v>2120803</v>
      </c>
      <c r="B39" s="208" t="s">
        <v>59</v>
      </c>
      <c r="C39" s="204">
        <v>50499</v>
      </c>
      <c r="D39" s="209" t="s">
        <v>101</v>
      </c>
      <c r="E39" s="209">
        <v>30999</v>
      </c>
      <c r="F39" s="209" t="s">
        <v>102</v>
      </c>
      <c r="G39" s="206">
        <f t="shared" si="7"/>
        <v>1500</v>
      </c>
      <c r="H39" s="206">
        <v>0</v>
      </c>
      <c r="I39" s="206">
        <v>1500</v>
      </c>
      <c r="J39" s="204"/>
      <c r="K39" s="204"/>
      <c r="L39" s="204"/>
    </row>
    <row r="40" s="195" customFormat="1" ht="24" customHeight="1" spans="1:12">
      <c r="A40" s="201">
        <v>213</v>
      </c>
      <c r="B40" s="201" t="s">
        <v>60</v>
      </c>
      <c r="C40" s="202"/>
      <c r="D40" s="202"/>
      <c r="E40" s="202"/>
      <c r="F40" s="202"/>
      <c r="G40" s="203">
        <f>G41</f>
        <v>376</v>
      </c>
      <c r="H40" s="203">
        <f t="shared" ref="H40:I41" si="9">H41</f>
        <v>0</v>
      </c>
      <c r="I40" s="203">
        <f t="shared" si="9"/>
        <v>376</v>
      </c>
      <c r="J40" s="204"/>
      <c r="K40" s="204"/>
      <c r="L40" s="204"/>
    </row>
    <row r="41" s="195" customFormat="1" ht="24" customHeight="1" spans="1:12">
      <c r="A41" s="204">
        <v>21302</v>
      </c>
      <c r="B41" s="208" t="s">
        <v>61</v>
      </c>
      <c r="C41" s="204"/>
      <c r="D41" s="204"/>
      <c r="E41" s="204"/>
      <c r="F41" s="204"/>
      <c r="G41" s="206">
        <f>G42</f>
        <v>376</v>
      </c>
      <c r="H41" s="206">
        <f t="shared" si="9"/>
        <v>0</v>
      </c>
      <c r="I41" s="206">
        <f t="shared" si="9"/>
        <v>376</v>
      </c>
      <c r="J41" s="204"/>
      <c r="K41" s="204"/>
      <c r="L41" s="204"/>
    </row>
    <row r="42" s="195" customFormat="1" ht="24" customHeight="1" spans="1:12">
      <c r="A42" s="207">
        <v>2130299</v>
      </c>
      <c r="B42" s="208" t="s">
        <v>62</v>
      </c>
      <c r="C42" s="204">
        <v>50205</v>
      </c>
      <c r="D42" s="209" t="s">
        <v>98</v>
      </c>
      <c r="E42" s="209">
        <v>30227</v>
      </c>
      <c r="F42" s="209" t="s">
        <v>98</v>
      </c>
      <c r="G42" s="206">
        <f t="shared" ref="G42" si="10">SUM(H42:I42)</f>
        <v>376</v>
      </c>
      <c r="H42" s="206">
        <v>0</v>
      </c>
      <c r="I42" s="206">
        <v>376</v>
      </c>
      <c r="J42" s="204"/>
      <c r="K42" s="204"/>
      <c r="L42" s="204"/>
    </row>
    <row r="43" s="77" customFormat="1" customHeight="1" spans="1:254">
      <c r="A43" s="210" t="s">
        <v>32</v>
      </c>
      <c r="B43" s="211"/>
      <c r="C43" s="211"/>
      <c r="D43" s="211"/>
      <c r="E43" s="211"/>
      <c r="F43" s="212"/>
      <c r="G43" s="213">
        <f>SUM(G5,G9,G13,G40)</f>
        <v>205833.303584</v>
      </c>
      <c r="H43" s="213">
        <f>SUM(H5,H9,H13,H40)</f>
        <v>4874.357584</v>
      </c>
      <c r="I43" s="213">
        <f>SUM(I5,I9,I13,I40)</f>
        <v>200958.946</v>
      </c>
      <c r="J43" s="216"/>
      <c r="K43" s="216"/>
      <c r="L43" s="216"/>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1"/>
      <c r="AQ43" s="171"/>
      <c r="AR43" s="171"/>
      <c r="AS43" s="171"/>
      <c r="AT43" s="171"/>
      <c r="AU43" s="171"/>
      <c r="AV43" s="171"/>
      <c r="AW43" s="171"/>
      <c r="AX43" s="171"/>
      <c r="AY43" s="171"/>
      <c r="AZ43" s="171"/>
      <c r="BA43" s="171"/>
      <c r="BB43" s="171"/>
      <c r="BC43" s="171"/>
      <c r="BD43" s="171"/>
      <c r="BE43" s="171"/>
      <c r="BF43" s="171"/>
      <c r="BG43" s="171"/>
      <c r="BH43" s="171"/>
      <c r="BI43" s="171"/>
      <c r="BJ43" s="171"/>
      <c r="BK43" s="171"/>
      <c r="BL43" s="171"/>
      <c r="BM43" s="171"/>
      <c r="BN43" s="171"/>
      <c r="BO43" s="171"/>
      <c r="BP43" s="171"/>
      <c r="BQ43" s="171"/>
      <c r="BR43" s="171"/>
      <c r="BS43" s="171"/>
      <c r="BT43" s="171"/>
      <c r="BU43" s="171"/>
      <c r="BV43" s="171"/>
      <c r="BW43" s="171"/>
      <c r="BX43" s="171"/>
      <c r="BY43" s="171"/>
      <c r="BZ43" s="171"/>
      <c r="CA43" s="171"/>
      <c r="CB43" s="171"/>
      <c r="CC43" s="171"/>
      <c r="CD43" s="171"/>
      <c r="CE43" s="171"/>
      <c r="CF43" s="171"/>
      <c r="CG43" s="171"/>
      <c r="CH43" s="171"/>
      <c r="CI43" s="171"/>
      <c r="CJ43" s="171"/>
      <c r="CK43" s="171"/>
      <c r="CL43" s="171"/>
      <c r="CM43" s="171"/>
      <c r="CN43" s="171"/>
      <c r="CO43" s="171"/>
      <c r="CP43" s="171"/>
      <c r="CQ43" s="171"/>
      <c r="CR43" s="171"/>
      <c r="CS43" s="171"/>
      <c r="CT43" s="171"/>
      <c r="CU43" s="171"/>
      <c r="CV43" s="171"/>
      <c r="CW43" s="171"/>
      <c r="CX43" s="171"/>
      <c r="CY43" s="171"/>
      <c r="CZ43" s="171"/>
      <c r="DA43" s="171"/>
      <c r="DB43" s="171"/>
      <c r="DC43" s="171"/>
      <c r="DD43" s="171"/>
      <c r="DE43" s="171"/>
      <c r="DF43" s="171"/>
      <c r="DG43" s="171"/>
      <c r="DH43" s="171"/>
      <c r="DI43" s="171"/>
      <c r="DJ43" s="171"/>
      <c r="DK43" s="171"/>
      <c r="DL43" s="171"/>
      <c r="DM43" s="171"/>
      <c r="DN43" s="171"/>
      <c r="DO43" s="171"/>
      <c r="DP43" s="171"/>
      <c r="DQ43" s="171"/>
      <c r="DR43" s="171"/>
      <c r="DS43" s="171"/>
      <c r="DT43" s="171"/>
      <c r="DU43" s="171"/>
      <c r="DV43" s="171"/>
      <c r="DW43" s="171"/>
      <c r="DX43" s="171"/>
      <c r="DY43" s="171"/>
      <c r="DZ43" s="171"/>
      <c r="EA43" s="171"/>
      <c r="EB43" s="171"/>
      <c r="EC43" s="171"/>
      <c r="ED43" s="171"/>
      <c r="EE43" s="171"/>
      <c r="EF43" s="171"/>
      <c r="EG43" s="171"/>
      <c r="EH43" s="171"/>
      <c r="EI43" s="171"/>
      <c r="EJ43" s="171"/>
      <c r="EK43" s="171"/>
      <c r="EL43" s="171"/>
      <c r="EM43" s="171"/>
      <c r="EN43" s="171"/>
      <c r="EO43" s="171"/>
      <c r="EP43" s="171"/>
      <c r="EQ43" s="171"/>
      <c r="ER43" s="171"/>
      <c r="ES43" s="171"/>
      <c r="ET43" s="171"/>
      <c r="EU43" s="171"/>
      <c r="EV43" s="171"/>
      <c r="EW43" s="171"/>
      <c r="EX43" s="171"/>
      <c r="EY43" s="171"/>
      <c r="EZ43" s="171"/>
      <c r="FA43" s="171"/>
      <c r="FB43" s="171"/>
      <c r="FC43" s="171"/>
      <c r="FD43" s="171"/>
      <c r="FE43" s="171"/>
      <c r="FF43" s="171"/>
      <c r="FG43" s="171"/>
      <c r="FH43" s="171"/>
      <c r="FI43" s="171"/>
      <c r="FJ43" s="171"/>
      <c r="FK43" s="171"/>
      <c r="FL43" s="171"/>
      <c r="FM43" s="171"/>
      <c r="FN43" s="171"/>
      <c r="FO43" s="171"/>
      <c r="FP43" s="171"/>
      <c r="FQ43" s="171"/>
      <c r="FR43" s="171"/>
      <c r="FS43" s="171"/>
      <c r="FT43" s="171"/>
      <c r="FU43" s="171"/>
      <c r="FV43" s="171"/>
      <c r="FW43" s="171"/>
      <c r="FX43" s="171"/>
      <c r="FY43" s="171"/>
      <c r="FZ43" s="171"/>
      <c r="GA43" s="171"/>
      <c r="GB43" s="171"/>
      <c r="GC43" s="171"/>
      <c r="GD43" s="171"/>
      <c r="GE43" s="171"/>
      <c r="GF43" s="171"/>
      <c r="GG43" s="171"/>
      <c r="GH43" s="171"/>
      <c r="GI43" s="171"/>
      <c r="GJ43" s="171"/>
      <c r="GK43" s="171"/>
      <c r="GL43" s="171"/>
      <c r="GM43" s="171"/>
      <c r="GN43" s="171"/>
      <c r="GO43" s="171"/>
      <c r="GP43" s="171"/>
      <c r="GQ43" s="171"/>
      <c r="GR43" s="171"/>
      <c r="GS43" s="171"/>
      <c r="GT43" s="171"/>
      <c r="GU43" s="171"/>
      <c r="GV43" s="171"/>
      <c r="GW43" s="171"/>
      <c r="GX43" s="171"/>
      <c r="GY43" s="171"/>
      <c r="GZ43" s="171"/>
      <c r="HA43" s="171"/>
      <c r="HB43" s="171"/>
      <c r="HC43" s="171"/>
      <c r="HD43" s="171"/>
      <c r="HE43" s="171"/>
      <c r="HF43" s="171"/>
      <c r="HG43" s="171"/>
      <c r="HH43" s="171"/>
      <c r="HI43" s="171"/>
      <c r="HJ43" s="171"/>
      <c r="HK43" s="171"/>
      <c r="HL43" s="171"/>
      <c r="HM43" s="171"/>
      <c r="HN43" s="171"/>
      <c r="HO43" s="171"/>
      <c r="HP43" s="171"/>
      <c r="HQ43" s="171"/>
      <c r="HR43" s="171"/>
      <c r="HS43" s="171"/>
      <c r="HT43" s="171"/>
      <c r="HU43" s="171"/>
      <c r="HV43" s="171"/>
      <c r="HW43" s="171"/>
      <c r="HX43" s="171"/>
      <c r="HY43" s="171"/>
      <c r="HZ43" s="171"/>
      <c r="IA43" s="171"/>
      <c r="IB43" s="171"/>
      <c r="IC43" s="171"/>
      <c r="ID43" s="171"/>
      <c r="IE43" s="171"/>
      <c r="IF43" s="171"/>
      <c r="IG43" s="171"/>
      <c r="IH43" s="171"/>
      <c r="II43" s="171"/>
      <c r="IJ43" s="171"/>
      <c r="IK43" s="171"/>
      <c r="IL43" s="171"/>
      <c r="IM43" s="171"/>
      <c r="IN43" s="171"/>
      <c r="IO43" s="171"/>
      <c r="IP43" s="171"/>
      <c r="IQ43" s="171"/>
      <c r="IR43" s="171"/>
      <c r="IS43" s="171"/>
      <c r="IT43" s="171"/>
    </row>
    <row r="44" customHeight="1" spans="7:7">
      <c r="G44" s="214"/>
    </row>
  </sheetData>
  <sheetProtection formatCells="0" insertHyperlinks="0" autoFilter="0"/>
  <mergeCells count="12">
    <mergeCell ref="A1:L1"/>
    <mergeCell ref="K2:L2"/>
    <mergeCell ref="A3:B3"/>
    <mergeCell ref="C3:D3"/>
    <mergeCell ref="E3:F3"/>
    <mergeCell ref="A43:F43"/>
    <mergeCell ref="G3:G4"/>
    <mergeCell ref="H3:H4"/>
    <mergeCell ref="I3:I4"/>
    <mergeCell ref="J3:J4"/>
    <mergeCell ref="K3:K4"/>
    <mergeCell ref="L3:L4"/>
  </mergeCells>
  <pageMargins left="0.75" right="0.75" top="1" bottom="1" header="0.5" footer="0.5"/>
  <pageSetup paperSize="8" scale="115"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topLeftCell="A4" workbookViewId="0">
      <selection activeCell="B14" sqref="B14"/>
    </sheetView>
  </sheetViews>
  <sheetFormatPr defaultColWidth="16.8" defaultRowHeight="27" customHeight="1" outlineLevelCol="5"/>
  <cols>
    <col min="1" max="1" width="20.9272727272727" style="77" customWidth="1"/>
    <col min="2" max="2" width="11.5272727272727" style="77" customWidth="1"/>
    <col min="3" max="3" width="22.3363636363636" style="77" customWidth="1"/>
    <col min="4" max="4" width="10.9272727272727" style="77" customWidth="1"/>
    <col min="5" max="5" width="12.4" style="77" customWidth="1"/>
    <col min="6" max="6" width="14.2" style="77" customWidth="1"/>
    <col min="7" max="16382" width="16.8" style="77"/>
  </cols>
  <sheetData>
    <row r="1" ht="38.25" customHeight="1" spans="1:6">
      <c r="A1" s="172" t="s">
        <v>103</v>
      </c>
      <c r="B1" s="172"/>
      <c r="C1" s="172"/>
      <c r="D1" s="172"/>
      <c r="E1" s="172"/>
      <c r="F1" s="172"/>
    </row>
    <row r="2" ht="20.25" customHeight="1" spans="1:6">
      <c r="A2" s="173"/>
      <c r="B2" s="173"/>
      <c r="C2" s="173"/>
      <c r="D2" s="174" t="s">
        <v>3</v>
      </c>
      <c r="E2" s="174"/>
      <c r="F2" s="174"/>
    </row>
    <row r="3" customHeight="1" spans="1:6">
      <c r="A3" s="175" t="s">
        <v>104</v>
      </c>
      <c r="B3" s="176"/>
      <c r="C3" s="175" t="s">
        <v>105</v>
      </c>
      <c r="D3" s="177"/>
      <c r="E3" s="177"/>
      <c r="F3" s="176"/>
    </row>
    <row r="4" customHeight="1" spans="1:6">
      <c r="A4" s="178" t="s">
        <v>6</v>
      </c>
      <c r="B4" s="179" t="s">
        <v>7</v>
      </c>
      <c r="C4" s="179" t="s">
        <v>8</v>
      </c>
      <c r="D4" s="179" t="s">
        <v>32</v>
      </c>
      <c r="E4" s="179" t="s">
        <v>106</v>
      </c>
      <c r="F4" s="178" t="s">
        <v>107</v>
      </c>
    </row>
    <row r="5" customHeight="1" spans="1:6">
      <c r="A5" s="180" t="s">
        <v>108</v>
      </c>
      <c r="B5" s="181">
        <f>B6+B7</f>
        <v>205833.303584</v>
      </c>
      <c r="C5" s="182" t="s">
        <v>109</v>
      </c>
      <c r="D5" s="181">
        <f t="shared" ref="D5:D8" si="0">SUM(E5:F5)</f>
        <v>205833.303584</v>
      </c>
      <c r="E5" s="181">
        <f>SUM(E6:E9)</f>
        <v>22333.303584</v>
      </c>
      <c r="F5" s="183">
        <f>SUM(F6:F9)</f>
        <v>183500</v>
      </c>
    </row>
    <row r="6" customHeight="1" spans="1:6">
      <c r="A6" s="182" t="s">
        <v>110</v>
      </c>
      <c r="B6" s="181">
        <f>21957.303584+376</f>
        <v>22333.303584</v>
      </c>
      <c r="C6" s="182" t="s">
        <v>111</v>
      </c>
      <c r="D6" s="181">
        <f t="shared" si="0"/>
        <v>254.48688</v>
      </c>
      <c r="E6" s="181">
        <v>254.48688</v>
      </c>
      <c r="F6" s="184"/>
    </row>
    <row r="7" customHeight="1" spans="1:6">
      <c r="A7" s="182" t="s">
        <v>112</v>
      </c>
      <c r="B7" s="181">
        <v>183500</v>
      </c>
      <c r="C7" s="182" t="s">
        <v>113</v>
      </c>
      <c r="D7" s="181">
        <f t="shared" si="0"/>
        <v>262.216176</v>
      </c>
      <c r="E7" s="181">
        <v>262.216176</v>
      </c>
      <c r="F7" s="184"/>
    </row>
    <row r="8" customHeight="1" spans="1:6">
      <c r="A8" s="182"/>
      <c r="B8" s="180"/>
      <c r="C8" s="180" t="s">
        <v>114</v>
      </c>
      <c r="D8" s="185">
        <f t="shared" si="0"/>
        <v>204940.600528</v>
      </c>
      <c r="E8" s="185">
        <v>21440.600528</v>
      </c>
      <c r="F8" s="186">
        <v>183500</v>
      </c>
    </row>
    <row r="9" customHeight="1" spans="1:6">
      <c r="A9" s="182"/>
      <c r="B9" s="187"/>
      <c r="C9" s="180" t="s">
        <v>115</v>
      </c>
      <c r="D9" s="181">
        <v>376</v>
      </c>
      <c r="E9" s="181">
        <v>376</v>
      </c>
      <c r="F9" s="184"/>
    </row>
    <row r="10" customHeight="1" spans="1:6">
      <c r="A10" s="182"/>
      <c r="B10" s="187"/>
      <c r="C10" s="188"/>
      <c r="D10" s="188"/>
      <c r="E10" s="188"/>
      <c r="F10" s="189"/>
    </row>
    <row r="11" customHeight="1" spans="1:6">
      <c r="A11" s="182"/>
      <c r="B11" s="187"/>
      <c r="C11" s="189"/>
      <c r="D11" s="189"/>
      <c r="E11" s="189"/>
      <c r="F11" s="189"/>
    </row>
    <row r="12" customHeight="1" spans="1:6">
      <c r="A12" s="182"/>
      <c r="B12" s="187"/>
      <c r="C12" s="190"/>
      <c r="D12" s="191"/>
      <c r="E12" s="191"/>
      <c r="F12" s="189"/>
    </row>
    <row r="13" customHeight="1" spans="1:6">
      <c r="A13" s="182" t="s">
        <v>116</v>
      </c>
      <c r="B13" s="181"/>
      <c r="C13" s="190" t="s">
        <v>117</v>
      </c>
      <c r="D13" s="191"/>
      <c r="E13" s="191"/>
      <c r="F13" s="191"/>
    </row>
    <row r="14" customHeight="1" spans="1:6">
      <c r="A14" s="182" t="s">
        <v>110</v>
      </c>
      <c r="B14" s="183"/>
      <c r="C14" s="192"/>
      <c r="D14" s="191"/>
      <c r="E14" s="191"/>
      <c r="F14" s="191"/>
    </row>
    <row r="15" customHeight="1" spans="1:6">
      <c r="A15" s="190" t="s">
        <v>112</v>
      </c>
      <c r="B15" s="191"/>
      <c r="C15" s="192"/>
      <c r="D15" s="191"/>
      <c r="E15" s="191"/>
      <c r="F15" s="191"/>
    </row>
    <row r="16" customHeight="1" spans="1:6">
      <c r="A16" s="193" t="s">
        <v>26</v>
      </c>
      <c r="B16" s="191">
        <f>B5+B13</f>
        <v>205833.303584</v>
      </c>
      <c r="C16" s="194" t="s">
        <v>27</v>
      </c>
      <c r="D16" s="191">
        <f>D5+D13</f>
        <v>205833.303584</v>
      </c>
      <c r="E16" s="191">
        <f>E5+E13</f>
        <v>22333.303584</v>
      </c>
      <c r="F16" s="191">
        <f>F5+F13</f>
        <v>183500</v>
      </c>
    </row>
  </sheetData>
  <sheetProtection formatCells="0" insertHyperlinks="0" autoFilter="0"/>
  <mergeCells count="4">
    <mergeCell ref="A1:F1"/>
    <mergeCell ref="D2:F2"/>
    <mergeCell ref="A3:B3"/>
    <mergeCell ref="C3:F3"/>
  </mergeCells>
  <pageMargins left="0.75" right="0.75" top="0.98" bottom="0.98" header="0.51" footer="0.51"/>
  <pageSetup paperSize="8" scale="155"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8"/>
  <sheetViews>
    <sheetView workbookViewId="0">
      <pane ySplit="4" topLeftCell="A5" activePane="bottomLeft" state="frozen"/>
      <selection/>
      <selection pane="bottomLeft" activeCell="E14" sqref="E14"/>
    </sheetView>
  </sheetViews>
  <sheetFormatPr defaultColWidth="14.2" defaultRowHeight="15"/>
  <cols>
    <col min="1" max="1" width="9.26363636363636" style="77" customWidth="1"/>
    <col min="2" max="2" width="29.1272727272727" style="77" customWidth="1"/>
    <col min="3" max="3" width="16" style="77" customWidth="1"/>
    <col min="4" max="4" width="10.6" style="77" customWidth="1"/>
    <col min="5" max="5" width="9.4" style="77" customWidth="1"/>
    <col min="6" max="6" width="9.72727272727273" style="77" customWidth="1"/>
    <col min="7" max="7" width="16" style="77" customWidth="1"/>
    <col min="8" max="8" width="11.4636363636364" style="77" customWidth="1"/>
    <col min="9" max="16384" width="14.2" style="77"/>
  </cols>
  <sheetData>
    <row r="1" ht="14" spans="1:8">
      <c r="A1" s="149" t="s">
        <v>118</v>
      </c>
      <c r="B1" s="149"/>
      <c r="C1" s="149"/>
      <c r="D1" s="149"/>
      <c r="E1" s="149"/>
      <c r="F1" s="149"/>
      <c r="G1" s="149"/>
      <c r="H1" s="149"/>
    </row>
    <row r="2" ht="14" spans="1:8">
      <c r="A2" s="150"/>
      <c r="B2" s="151"/>
      <c r="C2" s="151"/>
      <c r="D2" s="151"/>
      <c r="E2" s="151"/>
      <c r="F2" s="151"/>
      <c r="G2" s="151"/>
      <c r="H2" s="152" t="s">
        <v>30</v>
      </c>
    </row>
    <row r="3" ht="14" spans="1:8">
      <c r="A3" s="153" t="s">
        <v>31</v>
      </c>
      <c r="B3" s="153"/>
      <c r="C3" s="153" t="s">
        <v>119</v>
      </c>
      <c r="D3" s="153" t="s">
        <v>120</v>
      </c>
      <c r="E3" s="153"/>
      <c r="F3" s="153"/>
      <c r="G3" s="153" t="s">
        <v>121</v>
      </c>
      <c r="H3" s="153"/>
    </row>
    <row r="4" ht="14" spans="1:8">
      <c r="A4" s="153" t="s">
        <v>42</v>
      </c>
      <c r="B4" s="153" t="s">
        <v>43</v>
      </c>
      <c r="C4" s="153"/>
      <c r="D4" s="153" t="s">
        <v>122</v>
      </c>
      <c r="E4" s="153" t="s">
        <v>67</v>
      </c>
      <c r="F4" s="153" t="s">
        <v>68</v>
      </c>
      <c r="G4" s="153" t="s">
        <v>123</v>
      </c>
      <c r="H4" s="153" t="s">
        <v>124</v>
      </c>
    </row>
    <row r="5" customFormat="1" ht="14" spans="1:8">
      <c r="A5" s="154">
        <v>201</v>
      </c>
      <c r="B5" s="155" t="s">
        <v>125</v>
      </c>
      <c r="C5" s="156">
        <f t="shared" ref="C5:C9" si="0">C6</f>
        <v>305550</v>
      </c>
      <c r="D5" s="156">
        <f t="shared" ref="D5:F5" si="1">D6</f>
        <v>0</v>
      </c>
      <c r="E5" s="156">
        <f t="shared" si="1"/>
        <v>0</v>
      </c>
      <c r="F5" s="156">
        <f t="shared" si="1"/>
        <v>0</v>
      </c>
      <c r="G5" s="157">
        <f t="shared" ref="G5:G10" si="2">D5-C5</f>
        <v>-305550</v>
      </c>
      <c r="H5" s="158">
        <f t="shared" ref="H5:H10" si="3">G5/C5</f>
        <v>-1</v>
      </c>
    </row>
    <row r="6" customFormat="1" ht="14" spans="1:8">
      <c r="A6" s="159">
        <v>20105</v>
      </c>
      <c r="B6" s="160" t="s">
        <v>126</v>
      </c>
      <c r="C6" s="161">
        <f t="shared" si="0"/>
        <v>305550</v>
      </c>
      <c r="D6" s="161">
        <f t="shared" ref="D6:F6" si="4">D7</f>
        <v>0</v>
      </c>
      <c r="E6" s="161">
        <f t="shared" si="4"/>
        <v>0</v>
      </c>
      <c r="F6" s="161">
        <f t="shared" si="4"/>
        <v>0</v>
      </c>
      <c r="G6" s="162">
        <f t="shared" si="2"/>
        <v>-305550</v>
      </c>
      <c r="H6" s="163">
        <f t="shared" si="3"/>
        <v>-1</v>
      </c>
    </row>
    <row r="7" customFormat="1" ht="14" spans="1:8">
      <c r="A7" s="164">
        <v>2010507</v>
      </c>
      <c r="B7" s="160" t="s">
        <v>127</v>
      </c>
      <c r="C7" s="161">
        <v>305550</v>
      </c>
      <c r="D7" s="165">
        <v>0</v>
      </c>
      <c r="E7" s="165">
        <v>0</v>
      </c>
      <c r="F7" s="166">
        <v>0</v>
      </c>
      <c r="G7" s="162">
        <f t="shared" si="2"/>
        <v>-305550</v>
      </c>
      <c r="H7" s="163">
        <f t="shared" si="3"/>
        <v>-1</v>
      </c>
    </row>
    <row r="8" customFormat="1" ht="14" spans="1:8">
      <c r="A8" s="154">
        <v>206</v>
      </c>
      <c r="B8" s="155" t="s">
        <v>128</v>
      </c>
      <c r="C8" s="156">
        <f t="shared" si="0"/>
        <v>100000000</v>
      </c>
      <c r="D8" s="156">
        <f t="shared" ref="D8:F8" si="5">D9</f>
        <v>0</v>
      </c>
      <c r="E8" s="156">
        <f t="shared" si="5"/>
        <v>0</v>
      </c>
      <c r="F8" s="156">
        <f t="shared" si="5"/>
        <v>0</v>
      </c>
      <c r="G8" s="157">
        <f t="shared" si="2"/>
        <v>-100000000</v>
      </c>
      <c r="H8" s="158">
        <f t="shared" si="3"/>
        <v>-1</v>
      </c>
    </row>
    <row r="9" customFormat="1" ht="14" spans="1:8">
      <c r="A9" s="159">
        <v>20699</v>
      </c>
      <c r="B9" s="160" t="s">
        <v>129</v>
      </c>
      <c r="C9" s="161">
        <f t="shared" si="0"/>
        <v>100000000</v>
      </c>
      <c r="D9" s="161">
        <f t="shared" ref="D9:F9" si="6">D10</f>
        <v>0</v>
      </c>
      <c r="E9" s="161">
        <f t="shared" si="6"/>
        <v>0</v>
      </c>
      <c r="F9" s="161">
        <f t="shared" si="6"/>
        <v>0</v>
      </c>
      <c r="G9" s="162">
        <f t="shared" si="2"/>
        <v>-100000000</v>
      </c>
      <c r="H9" s="163">
        <f t="shared" si="3"/>
        <v>-1</v>
      </c>
    </row>
    <row r="10" customFormat="1" ht="14" spans="1:8">
      <c r="A10" s="164">
        <v>2069999</v>
      </c>
      <c r="B10" s="160" t="s">
        <v>129</v>
      </c>
      <c r="C10" s="161">
        <v>100000000</v>
      </c>
      <c r="D10" s="165">
        <v>0</v>
      </c>
      <c r="E10" s="165">
        <v>0</v>
      </c>
      <c r="F10" s="166">
        <v>0</v>
      </c>
      <c r="G10" s="162">
        <f t="shared" si="2"/>
        <v>-100000000</v>
      </c>
      <c r="H10" s="163">
        <f t="shared" si="3"/>
        <v>-1</v>
      </c>
    </row>
    <row r="11" s="148" customFormat="1" spans="1:8">
      <c r="A11" s="154">
        <v>208</v>
      </c>
      <c r="B11" s="154" t="s">
        <v>45</v>
      </c>
      <c r="C11" s="156">
        <f>C12</f>
        <v>2364749.52</v>
      </c>
      <c r="D11" s="167">
        <v>254.48688</v>
      </c>
      <c r="E11" s="167">
        <v>254.48688</v>
      </c>
      <c r="F11" s="156">
        <v>0</v>
      </c>
      <c r="G11" s="157">
        <f t="shared" ref="G11:G25" si="7">D11-C11</f>
        <v>-2364495.03312</v>
      </c>
      <c r="H11" s="158">
        <f t="shared" ref="H11:H25" si="8">G11/C11</f>
        <v>-0.999892383156082</v>
      </c>
    </row>
    <row r="12" ht="14" spans="1:8">
      <c r="A12" s="159">
        <v>20805</v>
      </c>
      <c r="B12" s="160" t="s">
        <v>46</v>
      </c>
      <c r="C12" s="161">
        <f>SUM(C13:C14)</f>
        <v>2364749.52</v>
      </c>
      <c r="D12" s="165">
        <v>254.48688</v>
      </c>
      <c r="E12" s="165">
        <v>254.48688</v>
      </c>
      <c r="F12" s="166">
        <v>0</v>
      </c>
      <c r="G12" s="162">
        <f t="shared" si="7"/>
        <v>-2364495.03312</v>
      </c>
      <c r="H12" s="163">
        <f t="shared" si="8"/>
        <v>-0.999892383156082</v>
      </c>
    </row>
    <row r="13" ht="14" spans="1:8">
      <c r="A13" s="164">
        <v>2080505</v>
      </c>
      <c r="B13" s="160" t="s">
        <v>47</v>
      </c>
      <c r="C13" s="161">
        <v>1833935.2</v>
      </c>
      <c r="D13" s="165">
        <v>198.441024</v>
      </c>
      <c r="E13" s="165">
        <v>198.441024</v>
      </c>
      <c r="F13" s="166">
        <v>0</v>
      </c>
      <c r="G13" s="162">
        <f t="shared" si="7"/>
        <v>-1833736.758976</v>
      </c>
      <c r="H13" s="163">
        <f t="shared" si="8"/>
        <v>-0.999891794964184</v>
      </c>
    </row>
    <row r="14" ht="14" spans="1:8">
      <c r="A14" s="164">
        <v>2080506</v>
      </c>
      <c r="B14" s="160" t="s">
        <v>48</v>
      </c>
      <c r="C14" s="161">
        <v>530814.32</v>
      </c>
      <c r="D14" s="166">
        <v>56.045856</v>
      </c>
      <c r="E14" s="166">
        <v>56.045856</v>
      </c>
      <c r="F14" s="166">
        <v>0</v>
      </c>
      <c r="G14" s="162">
        <f t="shared" si="7"/>
        <v>-530758.274144</v>
      </c>
      <c r="H14" s="163">
        <f t="shared" si="8"/>
        <v>-0.999894415327755</v>
      </c>
    </row>
    <row r="15" s="148" customFormat="1" spans="1:8">
      <c r="A15" s="154">
        <v>210</v>
      </c>
      <c r="B15" s="154" t="s">
        <v>49</v>
      </c>
      <c r="C15" s="156">
        <f>C16</f>
        <v>2370521.64</v>
      </c>
      <c r="D15" s="156">
        <v>262.216176</v>
      </c>
      <c r="E15" s="156">
        <v>262.216176</v>
      </c>
      <c r="F15" s="168">
        <v>0</v>
      </c>
      <c r="G15" s="157">
        <f t="shared" si="7"/>
        <v>-2370259.423824</v>
      </c>
      <c r="H15" s="158">
        <f t="shared" si="8"/>
        <v>-0.999889384609879</v>
      </c>
    </row>
    <row r="16" ht="14" spans="1:8">
      <c r="A16" s="159">
        <v>21011</v>
      </c>
      <c r="B16" s="160" t="s">
        <v>50</v>
      </c>
      <c r="C16" s="161">
        <f>SUM(C17:C18)</f>
        <v>2370521.64</v>
      </c>
      <c r="D16" s="161">
        <v>262.216176</v>
      </c>
      <c r="E16" s="161">
        <v>262.216176</v>
      </c>
      <c r="F16" s="166">
        <v>0</v>
      </c>
      <c r="G16" s="162">
        <f t="shared" si="7"/>
        <v>-2370259.423824</v>
      </c>
      <c r="H16" s="163">
        <f t="shared" si="8"/>
        <v>-0.999889384609879</v>
      </c>
    </row>
    <row r="17" ht="14" spans="1:8">
      <c r="A17" s="164">
        <v>2101101</v>
      </c>
      <c r="B17" s="160" t="s">
        <v>51</v>
      </c>
      <c r="C17" s="161">
        <v>1928078.85</v>
      </c>
      <c r="D17" s="161">
        <v>213.155124</v>
      </c>
      <c r="E17" s="161">
        <v>213.155124</v>
      </c>
      <c r="F17" s="166">
        <v>0</v>
      </c>
      <c r="G17" s="162">
        <f t="shared" si="7"/>
        <v>-1927865.694876</v>
      </c>
      <c r="H17" s="163">
        <f t="shared" si="8"/>
        <v>-0.999889446884395</v>
      </c>
    </row>
    <row r="18" ht="14" spans="1:8">
      <c r="A18" s="164">
        <v>2101103</v>
      </c>
      <c r="B18" s="160" t="s">
        <v>52</v>
      </c>
      <c r="C18" s="161">
        <v>442442.79</v>
      </c>
      <c r="D18" s="161">
        <v>49.061052</v>
      </c>
      <c r="E18" s="161">
        <v>49.061052</v>
      </c>
      <c r="F18" s="166">
        <v>0</v>
      </c>
      <c r="G18" s="162">
        <f t="shared" si="7"/>
        <v>-442393.728948</v>
      </c>
      <c r="H18" s="163">
        <f t="shared" si="8"/>
        <v>-0.999889113229758</v>
      </c>
    </row>
    <row r="19" s="148" customFormat="1" spans="1:8">
      <c r="A19" s="154">
        <v>212</v>
      </c>
      <c r="B19" s="154" t="s">
        <v>53</v>
      </c>
      <c r="C19" s="156">
        <f t="shared" ref="C19:F19" si="9">C20</f>
        <v>216226177.04</v>
      </c>
      <c r="D19" s="156">
        <f t="shared" si="9"/>
        <v>21440.600528</v>
      </c>
      <c r="E19" s="156">
        <f t="shared" si="9"/>
        <v>4357.654528</v>
      </c>
      <c r="F19" s="156">
        <f t="shared" si="9"/>
        <v>17082.946</v>
      </c>
      <c r="G19" s="157">
        <f t="shared" si="7"/>
        <v>-216204736.439472</v>
      </c>
      <c r="H19" s="158">
        <f t="shared" si="8"/>
        <v>-0.999900841790659</v>
      </c>
    </row>
    <row r="20" ht="14" spans="1:8">
      <c r="A20" s="159">
        <v>21201</v>
      </c>
      <c r="B20" s="160" t="s">
        <v>54</v>
      </c>
      <c r="C20" s="161">
        <f>SUM(C21:C22)</f>
        <v>216226177.04</v>
      </c>
      <c r="D20" s="161">
        <v>21440.600528</v>
      </c>
      <c r="E20" s="161">
        <v>4357.654528</v>
      </c>
      <c r="F20" s="166">
        <v>17082.946</v>
      </c>
      <c r="G20" s="162">
        <f t="shared" si="7"/>
        <v>-216204736.439472</v>
      </c>
      <c r="H20" s="163">
        <f t="shared" si="8"/>
        <v>-0.999900841790659</v>
      </c>
    </row>
    <row r="21" ht="14" spans="1:8">
      <c r="A21" s="164">
        <v>2120101</v>
      </c>
      <c r="B21" s="160" t="s">
        <v>55</v>
      </c>
      <c r="C21" s="161">
        <v>31784328.24</v>
      </c>
      <c r="D21" s="161">
        <v>4357.654528</v>
      </c>
      <c r="E21" s="161">
        <v>4357.654528</v>
      </c>
      <c r="F21" s="166">
        <v>0</v>
      </c>
      <c r="G21" s="162">
        <f t="shared" si="7"/>
        <v>-31779970.585472</v>
      </c>
      <c r="H21" s="163">
        <f t="shared" si="8"/>
        <v>-0.999862899272399</v>
      </c>
    </row>
    <row r="22" ht="14" spans="1:8">
      <c r="A22" s="164">
        <v>2120199</v>
      </c>
      <c r="B22" s="160" t="s">
        <v>56</v>
      </c>
      <c r="C22" s="161">
        <v>184441848.8</v>
      </c>
      <c r="D22" s="161">
        <v>17082.946</v>
      </c>
      <c r="E22" s="161">
        <v>0</v>
      </c>
      <c r="F22" s="161">
        <v>17082.946</v>
      </c>
      <c r="G22" s="162">
        <f t="shared" si="7"/>
        <v>-184424765.854</v>
      </c>
      <c r="H22" s="163">
        <f t="shared" si="8"/>
        <v>-0.999907380314657</v>
      </c>
    </row>
    <row r="23" s="148" customFormat="1" spans="1:8">
      <c r="A23" s="154">
        <v>213</v>
      </c>
      <c r="B23" s="154" t="s">
        <v>60</v>
      </c>
      <c r="C23" s="156">
        <f>C24</f>
        <v>718077.35</v>
      </c>
      <c r="D23" s="156">
        <v>376</v>
      </c>
      <c r="E23" s="156">
        <v>0</v>
      </c>
      <c r="F23" s="156">
        <v>376</v>
      </c>
      <c r="G23" s="157">
        <f t="shared" si="7"/>
        <v>-717701.35</v>
      </c>
      <c r="H23" s="158">
        <f t="shared" si="8"/>
        <v>-0.999476379529308</v>
      </c>
    </row>
    <row r="24" customFormat="1" spans="1:9">
      <c r="A24" s="159">
        <v>21302</v>
      </c>
      <c r="B24" s="160" t="s">
        <v>61</v>
      </c>
      <c r="C24" s="161">
        <f>C25</f>
        <v>718077.35</v>
      </c>
      <c r="D24" s="161">
        <v>376</v>
      </c>
      <c r="E24" s="161">
        <v>0</v>
      </c>
      <c r="F24" s="166">
        <v>376</v>
      </c>
      <c r="G24" s="162">
        <f t="shared" si="7"/>
        <v>-717701.35</v>
      </c>
      <c r="H24" s="163">
        <f t="shared" si="8"/>
        <v>-0.999476379529308</v>
      </c>
      <c r="I24" s="77"/>
    </row>
    <row r="25" customFormat="1" spans="1:9">
      <c r="A25" s="164">
        <v>2130299</v>
      </c>
      <c r="B25" s="160" t="s">
        <v>62</v>
      </c>
      <c r="C25" s="161">
        <v>718077.35</v>
      </c>
      <c r="D25" s="161">
        <v>376</v>
      </c>
      <c r="E25" s="161">
        <v>0</v>
      </c>
      <c r="F25" s="166">
        <v>376</v>
      </c>
      <c r="G25" s="162">
        <f t="shared" si="7"/>
        <v>-717701.35</v>
      </c>
      <c r="H25" s="163">
        <f t="shared" si="8"/>
        <v>-0.999476379529308</v>
      </c>
      <c r="I25" s="77"/>
    </row>
    <row r="26" s="148" customFormat="1" spans="1:8">
      <c r="A26" s="154">
        <v>215</v>
      </c>
      <c r="B26" s="154" t="s">
        <v>130</v>
      </c>
      <c r="C26" s="156">
        <f>C27</f>
        <v>2289523.52</v>
      </c>
      <c r="D26" s="156">
        <v>0</v>
      </c>
      <c r="E26" s="156">
        <v>0</v>
      </c>
      <c r="F26" s="156">
        <v>0</v>
      </c>
      <c r="G26" s="157">
        <f t="shared" ref="G26:G29" si="10">D26-C26</f>
        <v>-2289523.52</v>
      </c>
      <c r="H26" s="158">
        <f t="shared" ref="H26:H29" si="11">G26/C26</f>
        <v>-1</v>
      </c>
    </row>
    <row r="27" ht="14" spans="1:8">
      <c r="A27" s="159">
        <v>21505</v>
      </c>
      <c r="B27" s="160" t="s">
        <v>131</v>
      </c>
      <c r="C27" s="161">
        <f>C28</f>
        <v>2289523.52</v>
      </c>
      <c r="D27" s="161">
        <v>0</v>
      </c>
      <c r="E27" s="161">
        <v>0</v>
      </c>
      <c r="F27" s="166">
        <v>0</v>
      </c>
      <c r="G27" s="162">
        <f t="shared" si="10"/>
        <v>-2289523.52</v>
      </c>
      <c r="H27" s="163">
        <f t="shared" si="11"/>
        <v>-1</v>
      </c>
    </row>
    <row r="28" ht="14" spans="1:8">
      <c r="A28" s="164">
        <v>2150599</v>
      </c>
      <c r="B28" s="160" t="s">
        <v>132</v>
      </c>
      <c r="C28" s="161">
        <v>2289523.52</v>
      </c>
      <c r="D28" s="161">
        <v>0</v>
      </c>
      <c r="E28" s="161">
        <v>0</v>
      </c>
      <c r="F28" s="166">
        <v>0</v>
      </c>
      <c r="G28" s="162">
        <f t="shared" si="10"/>
        <v>-2289523.52</v>
      </c>
      <c r="H28" s="163">
        <f t="shared" si="11"/>
        <v>-1</v>
      </c>
    </row>
    <row r="29" ht="21" customHeight="1" spans="1:8">
      <c r="A29" s="169" t="s">
        <v>32</v>
      </c>
      <c r="B29" s="170"/>
      <c r="C29" s="157">
        <f>C5+C8+C11+C15+C19+C26+C23</f>
        <v>324274599.07</v>
      </c>
      <c r="D29" s="157">
        <f>D11+D15+D19+D26+D23</f>
        <v>22333.303584</v>
      </c>
      <c r="E29" s="157">
        <f>E11+E15+E19+E26+E23</f>
        <v>4874.357584</v>
      </c>
      <c r="F29" s="157">
        <f>F11+F15+F19+F26+F23</f>
        <v>17458.946</v>
      </c>
      <c r="G29" s="157">
        <f t="shared" si="10"/>
        <v>-324252265.766416</v>
      </c>
      <c r="H29" s="163">
        <f t="shared" si="11"/>
        <v>-0.999931128421258</v>
      </c>
    </row>
    <row r="30" ht="21" customHeight="1" spans="3:6">
      <c r="C30" s="171"/>
      <c r="D30" s="171"/>
      <c r="E30" s="171"/>
      <c r="F30" s="171"/>
    </row>
    <row r="31" ht="21" customHeight="1" spans="3:6">
      <c r="C31" s="171"/>
      <c r="D31" s="171"/>
      <c r="E31" s="171"/>
      <c r="F31" s="171"/>
    </row>
    <row r="32" ht="21" customHeight="1" spans="3:6">
      <c r="C32" s="171"/>
      <c r="D32" s="171"/>
      <c r="E32" s="171"/>
      <c r="F32" s="171"/>
    </row>
    <row r="33" ht="21" customHeight="1" spans="3:6">
      <c r="C33" s="171"/>
      <c r="D33" s="171"/>
      <c r="E33" s="171"/>
      <c r="F33" s="171"/>
    </row>
    <row r="34" s="148" customFormat="1" ht="21" customHeight="1" spans="1:8">
      <c r="A34" s="77"/>
      <c r="B34" s="77"/>
      <c r="C34" s="171"/>
      <c r="D34" s="171"/>
      <c r="E34" s="171"/>
      <c r="F34" s="171"/>
      <c r="G34" s="77"/>
      <c r="H34" s="77"/>
    </row>
    <row r="35" spans="3:6">
      <c r="C35" s="171"/>
      <c r="D35" s="171"/>
      <c r="E35" s="171"/>
      <c r="F35" s="171"/>
    </row>
    <row r="36" spans="3:6">
      <c r="C36" s="171"/>
      <c r="D36" s="171"/>
      <c r="E36" s="171"/>
      <c r="F36" s="171"/>
    </row>
    <row r="37" spans="3:6">
      <c r="C37" s="171"/>
      <c r="D37" s="171"/>
      <c r="E37" s="171"/>
      <c r="F37" s="171"/>
    </row>
    <row r="38" spans="3:6">
      <c r="C38" s="171"/>
      <c r="D38" s="171"/>
      <c r="E38" s="171"/>
      <c r="F38" s="171"/>
    </row>
    <row r="39" spans="3:6">
      <c r="C39" s="171"/>
      <c r="D39" s="171"/>
      <c r="E39" s="171"/>
      <c r="F39" s="171"/>
    </row>
    <row r="40" spans="3:6">
      <c r="C40" s="171"/>
      <c r="D40" s="171"/>
      <c r="E40" s="171"/>
      <c r="F40" s="171"/>
    </row>
    <row r="41" spans="3:6">
      <c r="C41" s="171"/>
      <c r="D41" s="171"/>
      <c r="E41" s="171"/>
      <c r="F41" s="171"/>
    </row>
    <row r="42" spans="3:6">
      <c r="C42" s="171"/>
      <c r="D42" s="171"/>
      <c r="E42" s="171"/>
      <c r="F42" s="171"/>
    </row>
    <row r="43" spans="3:6">
      <c r="C43" s="171"/>
      <c r="D43" s="171"/>
      <c r="E43" s="171"/>
      <c r="F43" s="171"/>
    </row>
    <row r="44" spans="3:6">
      <c r="C44" s="171"/>
      <c r="D44" s="171"/>
      <c r="E44" s="171"/>
      <c r="F44" s="171"/>
    </row>
    <row r="45" spans="3:6">
      <c r="C45" s="171"/>
      <c r="D45" s="171"/>
      <c r="E45" s="171"/>
      <c r="F45" s="171"/>
    </row>
    <row r="46" spans="3:6">
      <c r="C46" s="171"/>
      <c r="D46" s="171"/>
      <c r="E46" s="171"/>
      <c r="F46" s="171"/>
    </row>
    <row r="47" spans="3:6">
      <c r="C47" s="171"/>
      <c r="D47" s="171"/>
      <c r="E47" s="171"/>
      <c r="F47" s="171"/>
    </row>
    <row r="48" spans="3:6">
      <c r="C48" s="171"/>
      <c r="D48" s="171"/>
      <c r="E48" s="171"/>
      <c r="F48" s="171"/>
    </row>
    <row r="49" spans="3:6">
      <c r="C49" s="171"/>
      <c r="D49" s="171"/>
      <c r="E49" s="171"/>
      <c r="F49" s="171"/>
    </row>
    <row r="50" spans="3:6">
      <c r="C50" s="171"/>
      <c r="D50" s="171"/>
      <c r="E50" s="171"/>
      <c r="F50" s="171"/>
    </row>
    <row r="51" spans="3:6">
      <c r="C51" s="171"/>
      <c r="D51" s="171"/>
      <c r="E51" s="171"/>
      <c r="F51" s="171"/>
    </row>
    <row r="52" spans="3:6">
      <c r="C52" s="171"/>
      <c r="D52" s="171"/>
      <c r="E52" s="171"/>
      <c r="F52" s="171"/>
    </row>
    <row r="53" spans="3:6">
      <c r="C53" s="171"/>
      <c r="D53" s="171"/>
      <c r="E53" s="171"/>
      <c r="F53" s="171"/>
    </row>
    <row r="54" spans="3:6">
      <c r="C54" s="171"/>
      <c r="D54" s="171"/>
      <c r="E54" s="171"/>
      <c r="F54" s="171"/>
    </row>
    <row r="55" spans="3:6">
      <c r="C55" s="171"/>
      <c r="D55" s="171"/>
      <c r="E55" s="171"/>
      <c r="F55" s="171"/>
    </row>
    <row r="56" spans="3:6">
      <c r="C56" s="171"/>
      <c r="D56" s="171"/>
      <c r="E56" s="171"/>
      <c r="F56" s="171"/>
    </row>
    <row r="57" spans="3:6">
      <c r="C57" s="171"/>
      <c r="D57" s="171"/>
      <c r="E57" s="171"/>
      <c r="F57" s="171"/>
    </row>
    <row r="58" spans="3:6">
      <c r="C58" s="171"/>
      <c r="D58" s="171"/>
      <c r="E58" s="171"/>
      <c r="F58" s="171"/>
    </row>
    <row r="59" spans="3:6">
      <c r="C59" s="171"/>
      <c r="D59" s="171"/>
      <c r="E59" s="171"/>
      <c r="F59" s="171"/>
    </row>
    <row r="60" spans="3:6">
      <c r="C60" s="171"/>
      <c r="D60" s="171"/>
      <c r="E60" s="171"/>
      <c r="F60" s="171"/>
    </row>
    <row r="61" spans="3:6">
      <c r="C61" s="171"/>
      <c r="D61" s="171"/>
      <c r="E61" s="171"/>
      <c r="F61" s="171"/>
    </row>
    <row r="62" spans="3:6">
      <c r="C62" s="171"/>
      <c r="D62" s="171"/>
      <c r="E62" s="171"/>
      <c r="F62" s="171"/>
    </row>
    <row r="63" spans="3:6">
      <c r="C63" s="171"/>
      <c r="D63" s="171"/>
      <c r="E63" s="171"/>
      <c r="F63" s="171"/>
    </row>
    <row r="64" spans="3:6">
      <c r="C64" s="171"/>
      <c r="D64" s="171"/>
      <c r="E64" s="171"/>
      <c r="F64" s="171"/>
    </row>
    <row r="65" spans="3:6">
      <c r="C65" s="171"/>
      <c r="D65" s="171"/>
      <c r="E65" s="171"/>
      <c r="F65" s="171"/>
    </row>
    <row r="66" spans="3:6">
      <c r="C66" s="171"/>
      <c r="D66" s="171"/>
      <c r="E66" s="171"/>
      <c r="F66" s="171"/>
    </row>
    <row r="67" spans="3:6">
      <c r="C67" s="171"/>
      <c r="D67" s="171"/>
      <c r="E67" s="171"/>
      <c r="F67" s="171"/>
    </row>
    <row r="68" spans="3:6">
      <c r="C68" s="171"/>
      <c r="D68" s="171"/>
      <c r="E68" s="171"/>
      <c r="F68" s="171"/>
    </row>
    <row r="69" spans="3:6">
      <c r="C69" s="171"/>
      <c r="D69" s="171"/>
      <c r="E69" s="171"/>
      <c r="F69" s="171"/>
    </row>
    <row r="70" spans="3:6">
      <c r="C70" s="171"/>
      <c r="D70" s="171"/>
      <c r="E70" s="171"/>
      <c r="F70" s="171"/>
    </row>
    <row r="71" spans="3:6">
      <c r="C71" s="171"/>
      <c r="D71" s="171"/>
      <c r="E71" s="171"/>
      <c r="F71" s="171"/>
    </row>
    <row r="72" spans="3:6">
      <c r="C72" s="171"/>
      <c r="D72" s="171"/>
      <c r="E72" s="171"/>
      <c r="F72" s="171"/>
    </row>
    <row r="73" spans="3:6">
      <c r="C73" s="171"/>
      <c r="D73" s="171"/>
      <c r="E73" s="171"/>
      <c r="F73" s="171"/>
    </row>
    <row r="74" spans="3:6">
      <c r="C74" s="171"/>
      <c r="D74" s="171"/>
      <c r="E74" s="171"/>
      <c r="F74" s="171"/>
    </row>
    <row r="75" spans="3:6">
      <c r="C75" s="171"/>
      <c r="D75" s="171"/>
      <c r="E75" s="171"/>
      <c r="F75" s="171"/>
    </row>
    <row r="76" spans="3:6">
      <c r="C76" s="171"/>
      <c r="D76" s="171"/>
      <c r="E76" s="171"/>
      <c r="F76" s="171"/>
    </row>
    <row r="77" spans="3:6">
      <c r="C77" s="171"/>
      <c r="D77" s="171"/>
      <c r="E77" s="171"/>
      <c r="F77" s="171"/>
    </row>
    <row r="78" spans="3:6">
      <c r="C78" s="171"/>
      <c r="D78" s="171"/>
      <c r="E78" s="171"/>
      <c r="F78" s="171"/>
    </row>
    <row r="79" spans="3:6">
      <c r="C79" s="171"/>
      <c r="D79" s="171"/>
      <c r="E79" s="171"/>
      <c r="F79" s="171"/>
    </row>
    <row r="80" spans="3:6">
      <c r="C80" s="171"/>
      <c r="D80" s="171"/>
      <c r="E80" s="171"/>
      <c r="F80" s="171"/>
    </row>
    <row r="81" spans="3:6">
      <c r="C81" s="171"/>
      <c r="D81" s="171"/>
      <c r="E81" s="171"/>
      <c r="F81" s="171"/>
    </row>
    <row r="82" spans="3:6">
      <c r="C82" s="171"/>
      <c r="D82" s="171"/>
      <c r="E82" s="171"/>
      <c r="F82" s="171"/>
    </row>
    <row r="83" spans="3:6">
      <c r="C83" s="171"/>
      <c r="D83" s="171"/>
      <c r="E83" s="171"/>
      <c r="F83" s="171"/>
    </row>
    <row r="84" spans="3:6">
      <c r="C84" s="171"/>
      <c r="D84" s="171"/>
      <c r="E84" s="171"/>
      <c r="F84" s="171"/>
    </row>
    <row r="85" spans="3:6">
      <c r="C85" s="171"/>
      <c r="D85" s="171"/>
      <c r="E85" s="171"/>
      <c r="F85" s="171"/>
    </row>
    <row r="86" spans="3:6">
      <c r="C86" s="171"/>
      <c r="D86" s="171"/>
      <c r="E86" s="171"/>
      <c r="F86" s="171"/>
    </row>
    <row r="87" spans="3:6">
      <c r="C87" s="171"/>
      <c r="D87" s="171"/>
      <c r="E87" s="171"/>
      <c r="F87" s="171"/>
    </row>
    <row r="88" spans="3:6">
      <c r="C88" s="171"/>
      <c r="D88" s="171"/>
      <c r="E88" s="171"/>
      <c r="F88" s="171"/>
    </row>
    <row r="89" spans="3:6">
      <c r="C89" s="171"/>
      <c r="D89" s="171"/>
      <c r="E89" s="171"/>
      <c r="F89" s="171"/>
    </row>
    <row r="90" spans="3:6">
      <c r="C90" s="171"/>
      <c r="D90" s="171"/>
      <c r="E90" s="171"/>
      <c r="F90" s="171"/>
    </row>
    <row r="91" spans="3:6">
      <c r="C91" s="171"/>
      <c r="D91" s="171"/>
      <c r="E91" s="171"/>
      <c r="F91" s="171"/>
    </row>
    <row r="92" spans="3:6">
      <c r="C92" s="171"/>
      <c r="D92" s="171"/>
      <c r="E92" s="171"/>
      <c r="F92" s="171"/>
    </row>
    <row r="93" spans="3:6">
      <c r="C93" s="171"/>
      <c r="D93" s="171"/>
      <c r="E93" s="171"/>
      <c r="F93" s="171"/>
    </row>
    <row r="94" spans="3:6">
      <c r="C94" s="171"/>
      <c r="D94" s="171"/>
      <c r="E94" s="171"/>
      <c r="F94" s="171"/>
    </row>
    <row r="95" spans="3:6">
      <c r="C95" s="171"/>
      <c r="D95" s="171"/>
      <c r="E95" s="171"/>
      <c r="F95" s="171"/>
    </row>
    <row r="96" spans="3:6">
      <c r="C96" s="171"/>
      <c r="D96" s="171"/>
      <c r="E96" s="171"/>
      <c r="F96" s="171"/>
    </row>
    <row r="97" spans="3:6">
      <c r="C97" s="171"/>
      <c r="D97" s="171"/>
      <c r="E97" s="171"/>
      <c r="F97" s="171"/>
    </row>
    <row r="98" spans="3:6">
      <c r="C98" s="171"/>
      <c r="D98" s="171"/>
      <c r="E98" s="171"/>
      <c r="F98" s="171"/>
    </row>
  </sheetData>
  <sheetProtection formatCells="0" insertHyperlinks="0" autoFilter="0"/>
  <mergeCells count="5">
    <mergeCell ref="A1:H1"/>
    <mergeCell ref="A3:B3"/>
    <mergeCell ref="D3:F3"/>
    <mergeCell ref="G3:H3"/>
    <mergeCell ref="C3:C4"/>
  </mergeCells>
  <pageMargins left="0.75" right="0.75" top="1" bottom="1" header="0.5" footer="0.5"/>
  <pageSetup paperSize="9" scale="5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pane ySplit="5" topLeftCell="A18" activePane="bottomLeft" state="frozen"/>
      <selection/>
      <selection pane="bottomLeft" activeCell="D26" sqref="D26"/>
    </sheetView>
  </sheetViews>
  <sheetFormatPr defaultColWidth="10" defaultRowHeight="14" outlineLevelCol="6"/>
  <cols>
    <col min="1" max="1" width="1.52727272727273" customWidth="1"/>
    <col min="2" max="3" width="35.8636363636364" customWidth="1"/>
    <col min="4" max="6" width="16.4" customWidth="1"/>
    <col min="7" max="7" width="1.52727272727273" customWidth="1"/>
    <col min="8" max="9" width="9.72727272727273" customWidth="1"/>
  </cols>
  <sheetData>
    <row r="1" ht="16.35" customHeight="1" spans="1:7">
      <c r="A1" s="128"/>
      <c r="B1" s="129"/>
      <c r="C1" s="128"/>
      <c r="D1" s="128"/>
      <c r="E1" s="128"/>
      <c r="F1" s="128" t="s">
        <v>133</v>
      </c>
      <c r="G1" s="130"/>
    </row>
    <row r="2" ht="22.8" customHeight="1" spans="1:7">
      <c r="A2" s="128"/>
      <c r="B2" s="131" t="s">
        <v>134</v>
      </c>
      <c r="C2" s="131"/>
      <c r="D2" s="131"/>
      <c r="E2" s="131"/>
      <c r="F2" s="131"/>
      <c r="G2" s="130"/>
    </row>
    <row r="3" ht="19.6" customHeight="1" spans="1:7">
      <c r="A3" s="132"/>
      <c r="B3" s="132"/>
      <c r="C3" s="132"/>
      <c r="D3" s="132"/>
      <c r="E3" s="132"/>
      <c r="F3" s="133" t="s">
        <v>135</v>
      </c>
      <c r="G3" s="130"/>
    </row>
    <row r="4" ht="23" customHeight="1" spans="1:7">
      <c r="A4" s="134"/>
      <c r="B4" s="135" t="s">
        <v>136</v>
      </c>
      <c r="C4" s="135" t="s">
        <v>137</v>
      </c>
      <c r="D4" s="135" t="s">
        <v>138</v>
      </c>
      <c r="E4" s="135"/>
      <c r="F4" s="135"/>
      <c r="G4" s="136"/>
    </row>
    <row r="5" ht="23" customHeight="1" spans="1:7">
      <c r="A5" s="134"/>
      <c r="B5" s="135"/>
      <c r="C5" s="135"/>
      <c r="D5" s="135" t="s">
        <v>32</v>
      </c>
      <c r="E5" s="135" t="s">
        <v>139</v>
      </c>
      <c r="F5" s="135" t="s">
        <v>140</v>
      </c>
      <c r="G5" s="136"/>
    </row>
    <row r="6" ht="16.6" customHeight="1" spans="1:7">
      <c r="A6" s="137"/>
      <c r="B6" s="138" t="s">
        <v>141</v>
      </c>
      <c r="C6" s="138" t="s">
        <v>142</v>
      </c>
      <c r="D6" s="146">
        <v>233.358</v>
      </c>
      <c r="E6" s="146">
        <v>233.358</v>
      </c>
      <c r="F6" s="146"/>
      <c r="G6" s="130"/>
    </row>
    <row r="7" ht="16.6" customHeight="1" spans="1:7">
      <c r="A7" s="137"/>
      <c r="B7" s="138" t="s">
        <v>141</v>
      </c>
      <c r="C7" s="138" t="s">
        <v>143</v>
      </c>
      <c r="D7" s="146">
        <f>435.7086+139.563864</f>
        <v>575.272464</v>
      </c>
      <c r="E7" s="146">
        <f>435.7086+139.563864</f>
        <v>575.272464</v>
      </c>
      <c r="F7" s="146"/>
      <c r="G7" s="130"/>
    </row>
    <row r="8" ht="16.6" customHeight="1" spans="1:7">
      <c r="A8" s="137"/>
      <c r="B8" s="138" t="s">
        <v>141</v>
      </c>
      <c r="C8" s="138" t="s">
        <v>144</v>
      </c>
      <c r="D8" s="146">
        <v>399.4065</v>
      </c>
      <c r="E8" s="146">
        <v>399.4065</v>
      </c>
      <c r="F8" s="146"/>
      <c r="G8" s="130"/>
    </row>
    <row r="9" ht="16.6" customHeight="1" spans="1:7">
      <c r="A9" s="137"/>
      <c r="B9" s="138" t="s">
        <v>145</v>
      </c>
      <c r="C9" s="138" t="s">
        <v>146</v>
      </c>
      <c r="D9" s="146">
        <v>198.441024</v>
      </c>
      <c r="E9" s="146">
        <v>198.441024</v>
      </c>
      <c r="F9" s="146"/>
      <c r="G9" s="130"/>
    </row>
    <row r="10" ht="16.6" customHeight="1" spans="1:7">
      <c r="A10" s="137"/>
      <c r="B10" s="138" t="s">
        <v>145</v>
      </c>
      <c r="C10" s="138" t="s">
        <v>147</v>
      </c>
      <c r="D10" s="146">
        <v>56.045856</v>
      </c>
      <c r="E10" s="146">
        <v>56.045856</v>
      </c>
      <c r="F10" s="146"/>
      <c r="G10" s="130"/>
    </row>
    <row r="11" ht="16.6" customHeight="1" spans="1:7">
      <c r="A11" s="137"/>
      <c r="B11" s="138" t="s">
        <v>145</v>
      </c>
      <c r="C11" s="138" t="s">
        <v>148</v>
      </c>
      <c r="D11" s="146">
        <v>213.155124</v>
      </c>
      <c r="E11" s="146">
        <v>213.155124</v>
      </c>
      <c r="F11" s="146"/>
      <c r="G11" s="130"/>
    </row>
    <row r="12" ht="16.6" customHeight="1" spans="1:7">
      <c r="A12" s="137"/>
      <c r="B12" s="138" t="s">
        <v>145</v>
      </c>
      <c r="C12" s="138" t="s">
        <v>149</v>
      </c>
      <c r="D12" s="146">
        <v>49.061052</v>
      </c>
      <c r="E12" s="146">
        <v>49.061052</v>
      </c>
      <c r="F12" s="146"/>
      <c r="G12" s="130"/>
    </row>
    <row r="13" ht="16.6" customHeight="1" spans="1:7">
      <c r="A13" s="137"/>
      <c r="B13" s="138" t="s">
        <v>145</v>
      </c>
      <c r="C13" s="138" t="s">
        <v>150</v>
      </c>
      <c r="D13" s="146">
        <v>27.787002</v>
      </c>
      <c r="E13" s="146">
        <v>27.787002</v>
      </c>
      <c r="F13" s="146"/>
      <c r="G13" s="130"/>
    </row>
    <row r="14" ht="16.6" customHeight="1" spans="1:7">
      <c r="A14" s="137"/>
      <c r="B14" s="138" t="s">
        <v>151</v>
      </c>
      <c r="C14" s="138" t="s">
        <v>152</v>
      </c>
      <c r="D14" s="146">
        <v>265.6788</v>
      </c>
      <c r="E14" s="146">
        <v>265.6788</v>
      </c>
      <c r="F14" s="146"/>
      <c r="G14" s="130"/>
    </row>
    <row r="15" ht="16.6" customHeight="1" spans="1:7">
      <c r="A15" s="137"/>
      <c r="B15" s="138" t="s">
        <v>153</v>
      </c>
      <c r="C15" s="138" t="s">
        <v>154</v>
      </c>
      <c r="D15" s="146">
        <f>2423.7603+280</f>
        <v>2703.7603</v>
      </c>
      <c r="E15" s="146">
        <f>2423.7603+280</f>
        <v>2703.7603</v>
      </c>
      <c r="F15" s="146"/>
      <c r="G15" s="130"/>
    </row>
    <row r="16" ht="16.6" customHeight="1" spans="1:7">
      <c r="A16" s="137"/>
      <c r="B16" s="138" t="s">
        <v>155</v>
      </c>
      <c r="C16" s="138" t="s">
        <v>156</v>
      </c>
      <c r="D16" s="146">
        <v>37.15</v>
      </c>
      <c r="E16" s="146"/>
      <c r="F16" s="146">
        <v>37.15</v>
      </c>
      <c r="G16" s="130"/>
    </row>
    <row r="17" ht="16.6" customHeight="1" spans="1:7">
      <c r="A17" s="137"/>
      <c r="B17" s="138" t="s">
        <v>157</v>
      </c>
      <c r="C17" s="138" t="s">
        <v>158</v>
      </c>
      <c r="D17" s="146">
        <v>5</v>
      </c>
      <c r="E17" s="146"/>
      <c r="F17" s="146">
        <v>5</v>
      </c>
      <c r="G17" s="130"/>
    </row>
    <row r="18" ht="16.6" customHeight="1" spans="1:7">
      <c r="A18" s="137"/>
      <c r="B18" s="138" t="s">
        <v>159</v>
      </c>
      <c r="C18" s="138" t="s">
        <v>160</v>
      </c>
      <c r="D18" s="146">
        <v>2</v>
      </c>
      <c r="E18" s="146"/>
      <c r="F18" s="146">
        <v>2</v>
      </c>
      <c r="G18" s="130"/>
    </row>
    <row r="19" ht="16.6" customHeight="1" spans="1:7">
      <c r="A19" s="137"/>
      <c r="B19" s="138" t="s">
        <v>161</v>
      </c>
      <c r="C19" s="138" t="s">
        <v>162</v>
      </c>
      <c r="D19" s="146">
        <v>5</v>
      </c>
      <c r="E19" s="146"/>
      <c r="F19" s="146">
        <v>5</v>
      </c>
      <c r="G19" s="130"/>
    </row>
    <row r="20" ht="16.6" customHeight="1" spans="1:7">
      <c r="A20" s="137"/>
      <c r="B20" s="138" t="s">
        <v>155</v>
      </c>
      <c r="C20" s="138" t="s">
        <v>163</v>
      </c>
      <c r="D20" s="146">
        <v>21.369462</v>
      </c>
      <c r="E20" s="146"/>
      <c r="F20" s="146">
        <v>21.369462</v>
      </c>
      <c r="G20" s="130"/>
    </row>
    <row r="21" ht="16.6" customHeight="1" spans="1:7">
      <c r="A21" s="137"/>
      <c r="B21" s="138" t="s">
        <v>155</v>
      </c>
      <c r="C21" s="138" t="s">
        <v>164</v>
      </c>
      <c r="D21" s="146">
        <v>23.94</v>
      </c>
      <c r="E21" s="146"/>
      <c r="F21" s="146">
        <v>23.94</v>
      </c>
      <c r="G21" s="130"/>
    </row>
    <row r="22" ht="16.6" customHeight="1" spans="1:7">
      <c r="A22" s="137"/>
      <c r="B22" s="138" t="s">
        <v>165</v>
      </c>
      <c r="C22" s="138" t="s">
        <v>166</v>
      </c>
      <c r="D22" s="146">
        <v>3.6</v>
      </c>
      <c r="E22" s="146"/>
      <c r="F22" s="146">
        <v>3.6</v>
      </c>
      <c r="G22" s="130"/>
    </row>
    <row r="23" ht="16.6" customHeight="1" spans="1:7">
      <c r="A23" s="137"/>
      <c r="B23" s="138" t="s">
        <v>155</v>
      </c>
      <c r="C23" s="138" t="s">
        <v>167</v>
      </c>
      <c r="D23" s="146">
        <v>49.296</v>
      </c>
      <c r="E23" s="146"/>
      <c r="F23" s="146">
        <v>49.296</v>
      </c>
      <c r="G23" s="130"/>
    </row>
    <row r="24" ht="16.6" customHeight="1" spans="1:7">
      <c r="A24" s="137"/>
      <c r="B24" s="138" t="s">
        <v>168</v>
      </c>
      <c r="C24" s="138" t="s">
        <v>169</v>
      </c>
      <c r="D24" s="146">
        <v>5</v>
      </c>
      <c r="E24" s="146"/>
      <c r="F24" s="146">
        <v>5</v>
      </c>
      <c r="G24" s="130"/>
    </row>
    <row r="25" ht="16.6" customHeight="1" spans="1:7">
      <c r="A25" s="137"/>
      <c r="B25" s="138" t="s">
        <v>170</v>
      </c>
      <c r="C25" s="138" t="s">
        <v>171</v>
      </c>
      <c r="D25" s="146">
        <v>0.036</v>
      </c>
      <c r="E25" s="146">
        <v>0.036</v>
      </c>
      <c r="F25" s="146"/>
      <c r="G25" s="130"/>
    </row>
    <row r="26" ht="16.6" customHeight="1" spans="1:7">
      <c r="A26" s="139"/>
      <c r="B26" s="140"/>
      <c r="C26" s="141" t="s">
        <v>172</v>
      </c>
      <c r="D26" s="147">
        <f>SUM(D6:D25)</f>
        <v>4874.357584</v>
      </c>
      <c r="E26" s="147">
        <f>SUM(E6:E25)</f>
        <v>4722.002122</v>
      </c>
      <c r="F26" s="147">
        <f>SUM(F6:F25)</f>
        <v>152.355462</v>
      </c>
      <c r="G26" s="143"/>
    </row>
    <row r="27" ht="16.6" customHeight="1" spans="1:7">
      <c r="A27" s="144"/>
      <c r="B27" s="144"/>
      <c r="C27" s="144"/>
      <c r="D27" s="144"/>
      <c r="E27" s="144"/>
      <c r="F27" s="144"/>
      <c r="G27" s="145"/>
    </row>
  </sheetData>
  <sheetProtection formatCells="0" insertHyperlinks="0" autoFilter="0"/>
  <mergeCells count="6">
    <mergeCell ref="B2:F2"/>
    <mergeCell ref="B3:C3"/>
    <mergeCell ref="D4:F4"/>
    <mergeCell ref="A6:A25"/>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D12" sqref="D12"/>
    </sheetView>
  </sheetViews>
  <sheetFormatPr defaultColWidth="10" defaultRowHeight="14" outlineLevelCol="7"/>
  <cols>
    <col min="1" max="1" width="1.52727272727273" customWidth="1"/>
    <col min="2" max="4" width="30.8" customWidth="1"/>
    <col min="5" max="7" width="16.4" customWidth="1"/>
    <col min="8" max="8" width="1.52727272727273" customWidth="1"/>
    <col min="9" max="11" width="9.72727272727273" customWidth="1"/>
  </cols>
  <sheetData>
    <row r="1" ht="16.35" customHeight="1" spans="1:8">
      <c r="A1" s="128"/>
      <c r="B1" s="129"/>
      <c r="C1" s="128"/>
      <c r="D1" s="128"/>
      <c r="E1" s="128"/>
      <c r="F1" s="128"/>
      <c r="G1" s="128" t="s">
        <v>133</v>
      </c>
      <c r="H1" s="130"/>
    </row>
    <row r="2" ht="22.8" customHeight="1" spans="1:8">
      <c r="A2" s="128"/>
      <c r="B2" s="131" t="s">
        <v>173</v>
      </c>
      <c r="C2" s="131"/>
      <c r="D2" s="131"/>
      <c r="E2" s="131"/>
      <c r="F2" s="131"/>
      <c r="G2" s="131"/>
      <c r="H2" s="130"/>
    </row>
    <row r="3" ht="19.6" customHeight="1" spans="1:8">
      <c r="A3" s="132"/>
      <c r="B3" s="132"/>
      <c r="C3" s="132"/>
      <c r="D3" s="132"/>
      <c r="E3" s="132"/>
      <c r="F3" s="132"/>
      <c r="G3" s="133" t="s">
        <v>135</v>
      </c>
      <c r="H3" s="130"/>
    </row>
    <row r="4" ht="23" customHeight="1" spans="1:8">
      <c r="A4" s="134"/>
      <c r="B4" s="135" t="s">
        <v>174</v>
      </c>
      <c r="C4" s="135" t="s">
        <v>136</v>
      </c>
      <c r="D4" s="135" t="s">
        <v>137</v>
      </c>
      <c r="E4" s="135" t="s">
        <v>138</v>
      </c>
      <c r="F4" s="135"/>
      <c r="G4" s="135"/>
      <c r="H4" s="136"/>
    </row>
    <row r="5" ht="23" customHeight="1" spans="1:8">
      <c r="A5" s="134"/>
      <c r="B5" s="135"/>
      <c r="C5" s="135"/>
      <c r="D5" s="135"/>
      <c r="E5" s="135" t="s">
        <v>32</v>
      </c>
      <c r="F5" s="135" t="s">
        <v>67</v>
      </c>
      <c r="G5" s="135" t="s">
        <v>68</v>
      </c>
      <c r="H5" s="136"/>
    </row>
    <row r="6" ht="16.6" customHeight="1" spans="1:8">
      <c r="A6" s="137"/>
      <c r="B6" s="138" t="s">
        <v>175</v>
      </c>
      <c r="C6" s="138" t="s">
        <v>176</v>
      </c>
      <c r="D6" s="138" t="s">
        <v>177</v>
      </c>
      <c r="E6" s="138">
        <v>182000</v>
      </c>
      <c r="F6" s="138"/>
      <c r="G6" s="138">
        <v>182000</v>
      </c>
      <c r="H6" s="130"/>
    </row>
    <row r="7" ht="16.6" customHeight="1" spans="1:8">
      <c r="A7" s="137"/>
      <c r="B7" s="138" t="s">
        <v>178</v>
      </c>
      <c r="C7" s="138" t="s">
        <v>179</v>
      </c>
      <c r="D7" s="138" t="s">
        <v>180</v>
      </c>
      <c r="E7" s="138">
        <v>1500</v>
      </c>
      <c r="F7" s="138"/>
      <c r="G7" s="138">
        <v>1500</v>
      </c>
      <c r="H7" s="130"/>
    </row>
    <row r="8" ht="16.6" customHeight="1" spans="1:8">
      <c r="A8" s="139"/>
      <c r="B8" s="140"/>
      <c r="C8" s="140"/>
      <c r="D8" s="141" t="s">
        <v>172</v>
      </c>
      <c r="E8" s="142">
        <f>E6+E7</f>
        <v>183500</v>
      </c>
      <c r="F8" s="142"/>
      <c r="G8" s="142">
        <f>G6+G7</f>
        <v>183500</v>
      </c>
      <c r="H8" s="143"/>
    </row>
    <row r="9" ht="16.6" customHeight="1" spans="1:8">
      <c r="A9" s="144"/>
      <c r="B9" s="144"/>
      <c r="C9" s="144"/>
      <c r="D9" s="144"/>
      <c r="E9" s="144"/>
      <c r="F9" s="144"/>
      <c r="G9" s="144"/>
      <c r="H9" s="145"/>
    </row>
  </sheetData>
  <sheetProtection formatCells="0" insertHyperlinks="0" autoFilter="0"/>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topLeftCell="A4" workbookViewId="0">
      <selection activeCell="E7" sqref="E7"/>
    </sheetView>
  </sheetViews>
  <sheetFormatPr defaultColWidth="29.4636363636364" defaultRowHeight="34.5" customHeight="1" outlineLevelCol="3"/>
  <cols>
    <col min="1" max="1" width="35.6636363636364" style="77" customWidth="1"/>
    <col min="2" max="2" width="17.1363636363636" style="77" customWidth="1"/>
    <col min="3" max="3" width="17" style="77" customWidth="1"/>
    <col min="4" max="4" width="18" style="77" customWidth="1"/>
    <col min="5" max="16384" width="29.4636363636364" style="77"/>
  </cols>
  <sheetData>
    <row r="1" customHeight="1" spans="1:4">
      <c r="A1" s="118" t="s">
        <v>181</v>
      </c>
      <c r="B1" s="119"/>
      <c r="C1" s="119"/>
      <c r="D1" s="119"/>
    </row>
    <row r="2" customHeight="1" spans="1:4">
      <c r="A2" s="119" t="s">
        <v>182</v>
      </c>
      <c r="B2" s="119"/>
      <c r="C2" s="119"/>
      <c r="D2" s="119"/>
    </row>
    <row r="3" customHeight="1" spans="1:4">
      <c r="A3" s="120"/>
      <c r="B3" s="121" t="s">
        <v>30</v>
      </c>
      <c r="C3" s="121"/>
      <c r="D3" s="121"/>
    </row>
    <row r="4" customHeight="1" spans="1:4">
      <c r="A4" s="122" t="s">
        <v>183</v>
      </c>
      <c r="B4" s="123" t="s">
        <v>184</v>
      </c>
      <c r="C4" s="123" t="s">
        <v>185</v>
      </c>
      <c r="D4" s="123" t="s">
        <v>186</v>
      </c>
    </row>
    <row r="5" customHeight="1" spans="1:4">
      <c r="A5" s="124" t="s">
        <v>172</v>
      </c>
      <c r="B5" s="125">
        <f>B6+B7+B8</f>
        <v>3.6</v>
      </c>
      <c r="C5" s="125">
        <f>C6+C7+C8</f>
        <v>0.712498</v>
      </c>
      <c r="D5" s="125">
        <f>D6+D7+D8</f>
        <v>3.6</v>
      </c>
    </row>
    <row r="6" customHeight="1" spans="1:4">
      <c r="A6" s="126" t="s">
        <v>187</v>
      </c>
      <c r="B6" s="125">
        <v>0</v>
      </c>
      <c r="C6" s="125">
        <v>0</v>
      </c>
      <c r="D6" s="125">
        <v>0</v>
      </c>
    </row>
    <row r="7" customHeight="1" spans="1:4">
      <c r="A7" s="126" t="s">
        <v>188</v>
      </c>
      <c r="B7" s="125">
        <v>0</v>
      </c>
      <c r="C7" s="125">
        <v>0</v>
      </c>
      <c r="D7" s="125">
        <v>0</v>
      </c>
    </row>
    <row r="8" customHeight="1" spans="1:4">
      <c r="A8" s="126" t="s">
        <v>189</v>
      </c>
      <c r="B8" s="127">
        <v>3.6</v>
      </c>
      <c r="C8" s="125">
        <f>C9+C10</f>
        <v>0.712498</v>
      </c>
      <c r="D8" s="125">
        <v>3.6</v>
      </c>
    </row>
    <row r="9" customHeight="1" spans="1:4">
      <c r="A9" s="126" t="s">
        <v>190</v>
      </c>
      <c r="B9" s="125">
        <v>3.6</v>
      </c>
      <c r="C9" s="125">
        <v>0.712498</v>
      </c>
      <c r="D9" s="125">
        <v>3.6</v>
      </c>
    </row>
    <row r="10" customHeight="1" spans="1:4">
      <c r="A10" s="126" t="s">
        <v>191</v>
      </c>
      <c r="B10" s="125">
        <v>0</v>
      </c>
      <c r="C10" s="125">
        <v>0</v>
      </c>
      <c r="D10" s="125">
        <v>0</v>
      </c>
    </row>
  </sheetData>
  <sheetProtection formatCells="0" insertHyperlinks="0" autoFilter="0"/>
  <mergeCells count="3">
    <mergeCell ref="A1:D1"/>
    <mergeCell ref="A2:D2"/>
    <mergeCell ref="B3:D3"/>
  </mergeCells>
  <pageMargins left="0.75" right="0.75" top="1" bottom="1" header="0.5" footer="0.5"/>
  <pageSetup paperSize="8"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zoomScale="115" zoomScaleNormal="115" workbookViewId="0">
      <selection activeCell="E7" sqref="E7"/>
    </sheetView>
  </sheetViews>
  <sheetFormatPr defaultColWidth="9.6" defaultRowHeight="15" outlineLevelCol="6"/>
  <cols>
    <col min="1" max="1" width="9.6" style="77"/>
    <col min="2" max="2" width="9.72727272727273" style="77"/>
    <col min="3" max="3" width="9.6" style="77"/>
    <col min="4" max="5" width="12" style="77" customWidth="1"/>
    <col min="6" max="6" width="9.6" style="77"/>
    <col min="7" max="7" width="15.1272727272727" style="77" customWidth="1"/>
    <col min="8" max="16384" width="9.6" style="77"/>
  </cols>
  <sheetData>
    <row r="1" ht="50" customHeight="1" spans="1:7">
      <c r="A1" s="104" t="s">
        <v>192</v>
      </c>
      <c r="B1" s="104"/>
      <c r="C1" s="104"/>
      <c r="D1" s="104"/>
      <c r="E1" s="104"/>
      <c r="F1" s="104"/>
      <c r="G1" s="104"/>
    </row>
    <row r="2" ht="14" spans="1:7">
      <c r="A2" s="105"/>
      <c r="B2" s="105"/>
      <c r="C2" s="105"/>
      <c r="D2" s="105"/>
      <c r="E2" s="106" t="s">
        <v>193</v>
      </c>
      <c r="F2" s="106"/>
      <c r="G2" s="106"/>
    </row>
    <row r="3" ht="14" spans="1:7">
      <c r="A3" s="107" t="s">
        <v>194</v>
      </c>
      <c r="B3" s="108" t="s">
        <v>195</v>
      </c>
      <c r="C3" s="108" t="s">
        <v>196</v>
      </c>
      <c r="D3" s="108"/>
      <c r="E3" s="108"/>
      <c r="F3" s="108"/>
      <c r="G3" s="108" t="s">
        <v>197</v>
      </c>
    </row>
    <row r="4" ht="24" spans="1:7">
      <c r="A4" s="107"/>
      <c r="B4" s="108"/>
      <c r="C4" s="107" t="s">
        <v>32</v>
      </c>
      <c r="D4" s="107" t="s">
        <v>198</v>
      </c>
      <c r="E4" s="107" t="s">
        <v>199</v>
      </c>
      <c r="F4" s="107" t="s">
        <v>200</v>
      </c>
      <c r="G4" s="108"/>
    </row>
    <row r="5" ht="14" spans="1:7">
      <c r="A5" s="109" t="s">
        <v>32</v>
      </c>
      <c r="B5" s="110">
        <f>C5+G5</f>
        <v>8319.7398</v>
      </c>
      <c r="C5" s="110">
        <f>SUM(C6:C7)</f>
        <v>8319.7398</v>
      </c>
      <c r="D5" s="110">
        <f>D6+D7</f>
        <v>8319.7398</v>
      </c>
      <c r="E5" s="111"/>
      <c r="F5" s="111"/>
      <c r="G5" s="112"/>
    </row>
    <row r="6" ht="14" spans="1:7">
      <c r="A6" s="109" t="s">
        <v>201</v>
      </c>
      <c r="B6" s="110">
        <f>C6+G6</f>
        <v>0</v>
      </c>
      <c r="C6" s="113">
        <f>SUM(D6:F6)</f>
        <v>0</v>
      </c>
      <c r="D6" s="114">
        <v>0</v>
      </c>
      <c r="E6" s="113"/>
      <c r="F6" s="113"/>
      <c r="G6" s="115"/>
    </row>
    <row r="7" ht="14" spans="1:7">
      <c r="A7" s="116" t="s">
        <v>202</v>
      </c>
      <c r="B7" s="110">
        <f>C7+G7</f>
        <v>8319.7398</v>
      </c>
      <c r="C7" s="113">
        <f>SUM(D7:E7)</f>
        <v>8319.7398</v>
      </c>
      <c r="D7" s="113">
        <f>3.6+8316.1398</f>
        <v>8319.7398</v>
      </c>
      <c r="E7" s="113"/>
      <c r="F7" s="113"/>
      <c r="G7" s="115"/>
    </row>
    <row r="8" ht="21" spans="1:1">
      <c r="A8" s="117"/>
    </row>
    <row r="9" ht="21" spans="1:1">
      <c r="A9" s="117"/>
    </row>
    <row r="10" ht="21" spans="1:1">
      <c r="A10" s="117"/>
    </row>
  </sheetData>
  <sheetProtection formatCells="0" insertHyperlinks="0" autoFilter="0"/>
  <mergeCells count="6">
    <mergeCell ref="A1:G1"/>
    <mergeCell ref="E2:G2"/>
    <mergeCell ref="C3:F3"/>
    <mergeCell ref="A3:A4"/>
    <mergeCell ref="B3:B4"/>
    <mergeCell ref="G3:G4"/>
  </mergeCell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2 3 "   i n t e r l i n e O n O f f = " 0 "   i n t e r l i n e C o l o r = " 0 "   i s D b S h e e t = " 0 "   i s D a s h B o a r d S h e e t = " 0 "   i s D b D a s h B o a r d S h e e t = " 0 "   i s F l e x P a p e r S h e e t = " 0 " > < c e l l p r o t e c t i o n / > < a p p E t D b R e l a t i o n s / > < / w o S h e e t P r o p s > < w o S h e e t P r o p s   s h e e t S t i d = " 2 "   i n t e r l i n e O n O f f = " 0 "   i n t e r l i n e C o l o r = " 0 "   i s D b S h e e t = " 0 "   i s D a s h B o a r d S h e e t = " 0 "   i s D b D a s h B o a r d S h e e t = " 0 "   i s F l e x P a p e r S h e e t = " 0 " > < c e l l p r o t e c t i o n / > < a p p E t D b R e l a t i o n s / > < / w o S h e e t P r o p s > < w o S h e e t P r o p s   s h e e t S t i d = " 1 6 "   i n t e r l i n e O n O f f = " 0 "   i n t e r l i n e C o l o r = " 0 "   i s D b S h e e t = " 0 "   i s D a s h B o a r d S h e e t = " 0 "   i s D b D a s h B o a r d S h e e t = " 0 "   i s F l e x P a p e r S h e e t = " 0 " > < c e l l p r o t e c t i o n / > < a p p E t D b R e l a t i o n s / > < / w o S h e e t P r o p s > < w o S h e e t P r o p s   s h e e t S t i d = " 2 4 "   i n t e r l i n e O n O f f = " 0 "   i n t e r l i n e C o l o r = " 0 "   i s D b S h e e t = " 0 "   i s D a s h B o a r d S h e e t = " 0 "   i s D b D a s h B o a r d S h e e t = " 0 "   i s F l e x P a p e r S h e e t = " 0 " > < c e l l p r o t e c t i o n / > < a p p E t D b R e l a t i o n s / > < / w o S h e e t P r o p s > < w o S h e e t P r o p s   s h e e t S t i d = " 1 7 "   i n t e r l i n e O n O f f = " 0 "   i n t e r l i n e C o l o r = " 0 "   i s D b S h e e t = " 0 "   i s D a s h B o a r d S h e e t = " 0 "   i s D b D a s h B o a r d S h e e t = " 0 "   i s F l e x P a p e r S h e e t = " 0 " > < c e l l p r o t e c t i o n / > < a p p E t D b R e l a t i o n s / > < / w o S h e e t P r o p s > < w o S h e e t P r o p s   s h e e t S t i d = " 8 "   i n t e r l i n e O n O f f = " 0 "   i n t e r l i n e C o l o r = " 0 "   i s D b S h e e t = " 0 "   i s D a s h B o a r d S h e e t = " 0 "   i s D b D a s h B o a r d S h e e t = " 0 "   i s F l e x P a p e r S h e e t = " 0 " > < c e l l p r o t e c t i o n / > < a p p E t D b R e l a t i o n s / > < / w o S h e e t P r o p s > < w o S h e e t P r o p s   s h e e t S t i d = " 9 "   i n t e r l i n e O n O f f = " 0 "   i n t e r l i n e C o l o r = " 0 "   i s D b S h e e t = " 0 "   i s D a s h B o a r d S h e e t = " 0 "   i s D b D a s h B o a r d S h e e t = " 0 "   i s F l e x P a p e r S h e e t = " 0 " > < c e l l p r o t e c t i o n / > < a p p E t D b R e l a t i o n s / > < / w o S h e e t P r o p s > < w o S h e e t P r o p s   s h e e t S t i d = " 1 8 "   i n t e r l i n e O n O f f = " 0 "   i n t e r l i n e C o l o r = " 0 "   i s D b S h e e t = " 0 "   i s D a s h B o a r d S h e e t = " 0 "   i s D b D a s h B o a r d S h e e t = " 0 "   i s F l e x P a p e r S h e e t = " 0 " > < c e l l p r o t e c t i o n / > < a p p E t D b R e l a t i o n s / > < / w o S h e e t P r o p s > < w o S h e e t P r o p s   s h e e t S t i d = " 1 9 "   i n t e r l i n e O n O f f = " 0 "   i n t e r l i n e C o l o r = " 0 "   i s D b S h e e t = " 0 "   i s D a s h B o a r d S h e e t = " 0 "   i s D b D a s h B o a r d S h e e t = " 0 "   i s F l e x P a p e r S h e e t = " 0 " > < c e l l p r o t e c t i o n / > < a p p E t D b R e l a t i o n s / > < / w o S h e e t P r o p s > < w o S h e e t P r o p s   s h e e t S t i d = " 2 2 "   i n t e r l i n e O n O f f = " 0 "   i n t e r l i n e C o l o r = " 0 "   i s D b S h e e t = " 0 "   i s D a s h B o a r d S h e e t = " 0 "   i s D b D a s h B o a r d S h e e t = " 0 "   i s F l e x P a p e r S h e e t = " 0 " > < c e l l p r o t e c t i o n / > < a p p E t D b R e l a t i o n s / > < / w o S h e e t P r o p s > < w o S h e e t P r o p s   s h e e t S t i d = " 2 1 "   i n t e r l i n e O n O f f = " 0 "   i n t e r l i n e C o l o r = " 0 "   i s D b S h e e t = " 0 "   i s D a s h B o a r d S h e e t = " 0 "   i s D b D a s h B o a r d S h e e t = " 0 "   i s F l e x P a p e r S h e e t = " 0 " > < c e l l p r o t e c t i o n / > < a p p E t D b R e l a t i o n s / > < / w o S h e e t P r o p s > < w o S h e e t P r o p s   s h e e t S t i d = " 2 0 " 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2 3 " / > < p i x e l a t o r L i s t   s h e e t S t i d = " 2 " / > < p i x e l a t o r L i s t   s h e e t S t i d = " 1 6 " / > < p i x e l a t o r L i s t   s h e e t S t i d = " 2 4 " / > < p i x e l a t o r L i s t   s h e e t S t i d = " 1 7 " / > < p i x e l a t o r L i s t   s h e e t S t i d = " 8 " / > < p i x e l a t o r L i s t   s h e e t S t i d = " 9 " / > < p i x e l a t o r L i s t   s h e e t S t i d = " 1 8 " / > < p i x e l a t o r L i s t   s h e e t S t i d = " 1 9 " / > < p i x e l a t o r L i s t   s h e e t S t i d = " 2 2 " / > < p i x e l a t o r L i s t   s h e e t S t i d = " 2 1 " / > < p i x e l a t o r L i s t   s h e e t S t i d = " 2 0 " / > < p i x e l a t o r L i s t   s h e e t S t i d = " 2 5 " / > < / 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WWO_wpscloud_20240131103657-534a0df1c3</Application>
  <HeadingPairs>
    <vt:vector size="2" baseType="variant">
      <vt:variant>
        <vt:lpstr>工作表</vt:lpstr>
      </vt:variant>
      <vt:variant>
        <vt:i4>12</vt:i4>
      </vt:variant>
    </vt:vector>
  </HeadingPairs>
  <TitlesOfParts>
    <vt:vector size="12" baseType="lpstr">
      <vt:lpstr>收支预算总表</vt:lpstr>
      <vt:lpstr>收入预算表</vt:lpstr>
      <vt:lpstr>支出预算表</vt:lpstr>
      <vt:lpstr>财政拨款收支预算表</vt:lpstr>
      <vt:lpstr>一般预算财拨支出</vt:lpstr>
      <vt:lpstr>一般财拨基本支出</vt:lpstr>
      <vt:lpstr>基金预算财拨支出</vt:lpstr>
      <vt:lpstr>三公经费</vt:lpstr>
      <vt:lpstr>政府采购</vt:lpstr>
      <vt:lpstr>项目支出绩效目标</vt:lpstr>
      <vt:lpstr>政府购买服务项目预算明细表</vt:lpstr>
      <vt:lpstr>部门整体支出绩效目标申报表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席小羊羊</cp:lastModifiedBy>
  <dcterms:created xsi:type="dcterms:W3CDTF">2023-01-31T16:31:00Z</dcterms:created>
  <dcterms:modified xsi:type="dcterms:W3CDTF">2024-02-05T15:59:15Z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224470BD0E76452EAE4E98E1E322641E</vt:lpwstr>
  </property>
</Properties>
</file>