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tabRatio="888" firstSheet="4" activeTab="10"/>
  </bookViews>
  <sheets>
    <sheet name="收支预算总表" sheetId="23" r:id="rId1"/>
    <sheet name="收入预算表" sheetId="2" r:id="rId2"/>
    <sheet name="支出预算表" sheetId="16" r:id="rId3"/>
    <sheet name="财政拨款收支预算表" sheetId="24" r:id="rId4"/>
    <sheet name="一般预算财拨支出" sheetId="17" r:id="rId5"/>
    <sheet name="一般财拨基本支出" sheetId="8" r:id="rId6"/>
    <sheet name="基金预算财拨支出" sheetId="9" r:id="rId7"/>
    <sheet name="三公经费" sheetId="18" r:id="rId8"/>
    <sheet name="政府采购" sheetId="19" r:id="rId9"/>
    <sheet name="项目支出绩效目标" sheetId="22" r:id="rId10"/>
    <sheet name="政府购买服务项目预算明细表" sheetId="21" r:id="rId11"/>
    <sheet name="部门整体支出绩效目标申报表 " sheetId="20" r:id="rId12"/>
  </sheets>
  <definedNames>
    <definedName name="_xlnm._FilterDatabase" localSheetId="9" hidden="1">项目支出绩效目标!$A$4:$R$376</definedName>
    <definedName name="_xlnm._FilterDatabase" localSheetId="2" hidden="1">支出预算表!$A$4:$IV$51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<sst xmlns="http://schemas.openxmlformats.org/spreadsheetml/2006/main" count="3092" uniqueCount="1083">
  <si>
    <t>第一部分</t>
  </si>
  <si>
    <t>大兴区本级预算公开套表</t>
  </si>
  <si>
    <t>北京大兴国际机场临空经济区（大兴）管理委员会部门2025年收支预算总表</t>
  </si>
  <si>
    <t>　单位：万元</t>
  </si>
  <si>
    <t>收  入</t>
  </si>
  <si>
    <t>支  出</t>
  </si>
  <si>
    <t>项  目</t>
  </si>
  <si>
    <t>预算数</t>
  </si>
  <si>
    <t>项   目</t>
  </si>
  <si>
    <t>一、一般公共预算财政拨款收入</t>
  </si>
  <si>
    <t>一、教育支出</t>
  </si>
  <si>
    <t>二、政府性基金预算财政拨款收入</t>
  </si>
  <si>
    <t>二、科学技术支出</t>
  </si>
  <si>
    <t>三、事业收入</t>
  </si>
  <si>
    <t>三、社会保障和就业支出</t>
  </si>
  <si>
    <t>其中：专户核拨的事业收入</t>
  </si>
  <si>
    <t>四、卫生健康支出</t>
  </si>
  <si>
    <t>四、事业单位经营收入</t>
  </si>
  <si>
    <t>五、城乡社区支出</t>
  </si>
  <si>
    <t>五、上级补助收入</t>
  </si>
  <si>
    <t>六、附属单位上缴收入</t>
  </si>
  <si>
    <t>七、其他收入</t>
  </si>
  <si>
    <t>本年收入合计</t>
  </si>
  <si>
    <t>本年支出合计</t>
  </si>
  <si>
    <t>九、用事业基金弥补收支差额</t>
  </si>
  <si>
    <t>结转下年</t>
  </si>
  <si>
    <t>十、上年结转</t>
  </si>
  <si>
    <t xml:space="preserve">      收  入  总  计</t>
  </si>
  <si>
    <t xml:space="preserve">      支  出  总  计</t>
  </si>
  <si>
    <t>北京大兴国际机场临空经济区（大兴）管理委员会</t>
  </si>
  <si>
    <t>部门2025年收入预算表</t>
  </si>
  <si>
    <t>单位：万元</t>
  </si>
  <si>
    <t>功能分类科目</t>
  </si>
  <si>
    <t>合计</t>
  </si>
  <si>
    <t>上年结转</t>
  </si>
  <si>
    <t>一般公共预算财政拨款收入</t>
  </si>
  <si>
    <t>政府性基金预算财政拨款收入</t>
  </si>
  <si>
    <t>事业收入</t>
  </si>
  <si>
    <t>事业单位经营收入</t>
  </si>
  <si>
    <t>上级补助收入</t>
  </si>
  <si>
    <t>附属单位上缴收入</t>
  </si>
  <si>
    <t>其他收入</t>
  </si>
  <si>
    <t>用事业基金弥补收支差额</t>
  </si>
  <si>
    <t>科目编码</t>
  </si>
  <si>
    <t>科目名称</t>
  </si>
  <si>
    <t>金额</t>
  </si>
  <si>
    <t>教育支出</t>
  </si>
  <si>
    <t>普通教育</t>
  </si>
  <si>
    <t>其他普通教育支出</t>
  </si>
  <si>
    <t>科学技术支出</t>
  </si>
  <si>
    <t>科技条件与服务</t>
  </si>
  <si>
    <t>其他科技条件与服务支出</t>
  </si>
  <si>
    <t>社会保障和就业支出</t>
  </si>
  <si>
    <t>行政事业单位养老支出</t>
  </si>
  <si>
    <t>机关事业单位基本养老保险缴费支出</t>
  </si>
  <si>
    <t>机关事业单位职业年金缴费支出</t>
  </si>
  <si>
    <t>卫生健康支出</t>
  </si>
  <si>
    <t>行政事业单位医疗</t>
  </si>
  <si>
    <t>行政单位医疗</t>
  </si>
  <si>
    <t>公务员医疗补助</t>
  </si>
  <si>
    <t>城乡社区支出</t>
  </si>
  <si>
    <t>城乡社区管理事务</t>
  </si>
  <si>
    <t>行政运行</t>
  </si>
  <si>
    <t>其他城乡社区管理事务支出</t>
  </si>
  <si>
    <t>城乡社区公共设施</t>
  </si>
  <si>
    <t>其他城乡社区公共设施支出</t>
  </si>
  <si>
    <t>国有土地使用权出让收入安排的支出</t>
  </si>
  <si>
    <t>征地和拆迁补偿支出</t>
  </si>
  <si>
    <t>城市建设支出</t>
  </si>
  <si>
    <t>城市基础设施配套费安排的支出</t>
  </si>
  <si>
    <t>城市公共设施</t>
  </si>
  <si>
    <t>北京大兴国际机场临空经济区（大兴）管理委员会部门2025年支出预算表</t>
  </si>
  <si>
    <t>单位：万元　</t>
  </si>
  <si>
    <t>政府支出经济
分类科目</t>
  </si>
  <si>
    <t>部门支出经济
分类科目</t>
  </si>
  <si>
    <t>基本支出</t>
  </si>
  <si>
    <t>项目支出</t>
  </si>
  <si>
    <t>上缴上级支出</t>
  </si>
  <si>
    <t>事业单位经营支出</t>
  </si>
  <si>
    <t>对附属单位补助支出</t>
  </si>
  <si>
    <t>基础设施建设</t>
  </si>
  <si>
    <t>其他对企业补助</t>
  </si>
  <si>
    <t>社会保障缴费</t>
  </si>
  <si>
    <t>机关事业单位基本养老保险缴费</t>
  </si>
  <si>
    <t>职业年金缴费</t>
  </si>
  <si>
    <t>职工基本医疗保险缴费</t>
  </si>
  <si>
    <t>公务员医疗补助缴费</t>
  </si>
  <si>
    <t>工资奖金津补贴</t>
  </si>
  <si>
    <t>基本工资</t>
  </si>
  <si>
    <t>津贴补贴</t>
  </si>
  <si>
    <t>奖金</t>
  </si>
  <si>
    <t>其他社会保障缴费</t>
  </si>
  <si>
    <t>住房公积金</t>
  </si>
  <si>
    <t>其他工资福利支出</t>
  </si>
  <si>
    <t>办公经费</t>
  </si>
  <si>
    <t>办公费</t>
  </si>
  <si>
    <t>邮电费</t>
  </si>
  <si>
    <t>差旅费</t>
  </si>
  <si>
    <t>维修（护）费</t>
  </si>
  <si>
    <t>培训费</t>
  </si>
  <si>
    <t>工会经费</t>
  </si>
  <si>
    <t>福利费</t>
  </si>
  <si>
    <t>其他交通费用</t>
  </si>
  <si>
    <t>其他商品和服务支出</t>
  </si>
  <si>
    <t>社会福利和救助</t>
  </si>
  <si>
    <t>奖励金</t>
  </si>
  <si>
    <t>租赁费</t>
  </si>
  <si>
    <t>委托业务费</t>
  </si>
  <si>
    <t>其他对个人和家庭的补助</t>
  </si>
  <si>
    <t>其他资本性支出</t>
  </si>
  <si>
    <t>其他基本建设支出</t>
  </si>
  <si>
    <t>房屋建筑物购建</t>
  </si>
  <si>
    <t>北京大兴国际机场临空经济区（大兴）管理委员会部门2025年财政拨款收支预算表</t>
  </si>
  <si>
    <t>收    入</t>
  </si>
  <si>
    <t>支    出</t>
  </si>
  <si>
    <t>一般公共预算财政拨款预算数</t>
  </si>
  <si>
    <t>政府性基金预算财政拨款预算数</t>
  </si>
  <si>
    <t>一、本年收入</t>
  </si>
  <si>
    <t>一、本年支出</t>
  </si>
  <si>
    <t>（一）一般公共预算拨款</t>
  </si>
  <si>
    <t>（一）教育支出</t>
  </si>
  <si>
    <t>（二）政府性基金预算拨款</t>
  </si>
  <si>
    <t>（二）科学技术支出</t>
  </si>
  <si>
    <t>（三）社会保障和就业支出</t>
  </si>
  <si>
    <t>（四）卫生健康支出</t>
  </si>
  <si>
    <t>（五）城乡社区支出</t>
  </si>
  <si>
    <t>二、上年结转</t>
  </si>
  <si>
    <t>　二、结转下年</t>
  </si>
  <si>
    <t>13,649.328244</t>
  </si>
  <si>
    <t>5,227.768324</t>
  </si>
  <si>
    <t>北京大兴国际机场临空经济区（大兴）管理委员会部门2025年一般公共预算财政拨款支出预算表</t>
  </si>
  <si>
    <t>2024年执行数</t>
  </si>
  <si>
    <t>2025年年初预算数</t>
  </si>
  <si>
    <t>2025年预算数比上年执行数</t>
  </si>
  <si>
    <t>小计</t>
  </si>
  <si>
    <t>增减额</t>
  </si>
  <si>
    <t>增减%</t>
  </si>
  <si>
    <t>-</t>
  </si>
  <si>
    <t>土地开发支出</t>
  </si>
  <si>
    <t>国有土地使用权出让收入对应专项债务收入安排的支出</t>
  </si>
  <si>
    <t>农林水支出</t>
  </si>
  <si>
    <t>林业和草原</t>
  </si>
  <si>
    <t>其他林业和草原支出</t>
  </si>
  <si>
    <t xml:space="preserve">
</t>
  </si>
  <si>
    <t>北京大兴国际机场临空经济区（大兴）管理委员会部门2025年一般公共预算财政拨款基本支出预算表</t>
  </si>
  <si>
    <t>金额单位：万元</t>
  </si>
  <si>
    <t>政府支出经济分类科目</t>
  </si>
  <si>
    <t>部门支出经济分类科目</t>
  </si>
  <si>
    <t>本年预算数</t>
  </si>
  <si>
    <t>人员经费</t>
  </si>
  <si>
    <t>公用经费</t>
  </si>
  <si>
    <t>50101-工资奖金津补贴</t>
  </si>
  <si>
    <t>30101-基本工资</t>
  </si>
  <si>
    <t>30102-津贴补贴</t>
  </si>
  <si>
    <t>30103-奖金</t>
  </si>
  <si>
    <t>50102-社会保障缴费</t>
  </si>
  <si>
    <t>30108-机关事业单位基本养老保险缴费</t>
  </si>
  <si>
    <t>30109-职业年金缴费</t>
  </si>
  <si>
    <t>30110-职工基本医疗保险缴费</t>
  </si>
  <si>
    <t>30111-公务员医疗补助缴费</t>
  </si>
  <si>
    <t>30112-其他社会保障缴费</t>
  </si>
  <si>
    <t>50103-住房公积金</t>
  </si>
  <si>
    <t>30113-住房公积金</t>
  </si>
  <si>
    <t>50199-其他工资福利支出</t>
  </si>
  <si>
    <t>30199-其他工资福利支出</t>
  </si>
  <si>
    <t>50201-办公经费</t>
  </si>
  <si>
    <t>30201-办公费</t>
  </si>
  <si>
    <t>30207-邮电费</t>
  </si>
  <si>
    <t>30211-差旅费</t>
  </si>
  <si>
    <t>30228-工会经费</t>
  </si>
  <si>
    <t>30229-福利费</t>
  </si>
  <si>
    <t>30239-其他交通费用</t>
  </si>
  <si>
    <t>50203-培训费</t>
  </si>
  <si>
    <t>30216-培训费</t>
  </si>
  <si>
    <t>50209-维修（护）费</t>
  </si>
  <si>
    <t>30213-维修（护）费</t>
  </si>
  <si>
    <t>50299-其他商品和服务支出</t>
  </si>
  <si>
    <t>30299-其他商品和服务支出</t>
  </si>
  <si>
    <t>50901-社会福利和救助</t>
  </si>
  <si>
    <t>30309-奖励金</t>
  </si>
  <si>
    <t>合    计</t>
  </si>
  <si>
    <t>北京大兴国际机场临空经济区（大兴）管理委员会部门部门2025年政府性基金预算财政拨款支出预算表</t>
  </si>
  <si>
    <t>支出功能分类科目</t>
  </si>
  <si>
    <t>2120801-征地和拆迁补偿支出</t>
  </si>
  <si>
    <t>50799-其他对企业补助</t>
  </si>
  <si>
    <t>31299-其他对企业补助</t>
  </si>
  <si>
    <t>2120803-城市建设支出</t>
  </si>
  <si>
    <t>50401-房屋建筑物购建</t>
  </si>
  <si>
    <t>30901-房屋建筑物购建</t>
  </si>
  <si>
    <t>2121301-城市公共设施</t>
  </si>
  <si>
    <t>50205-委托业务费</t>
  </si>
  <si>
    <t>30227-委托业务费</t>
  </si>
  <si>
    <t>北京大兴国际机场临空经济区（大兴）管理委员会部门2025年一般公共预算“三公经费”</t>
  </si>
  <si>
    <t>财政拨款支出预算表</t>
  </si>
  <si>
    <t>项    目</t>
  </si>
  <si>
    <t>2024年预算数</t>
  </si>
  <si>
    <t>2024年预算
执行数</t>
  </si>
  <si>
    <t>2025年预算数</t>
  </si>
  <si>
    <t>1．因公出国（境）费用</t>
  </si>
  <si>
    <t>2．公务接待费</t>
  </si>
  <si>
    <t>3．公务用车费</t>
  </si>
  <si>
    <t xml:space="preserve">  其中：（1）公务用车运行维护费</t>
  </si>
  <si>
    <t xml:space="preserve">        （2）公务用车购置</t>
  </si>
  <si>
    <t>北京大兴国际机场临空经济区（大兴）管理委员会部门政府采购预算明细表</t>
  </si>
  <si>
    <t>单位:万元</t>
  </si>
  <si>
    <t>项目</t>
  </si>
  <si>
    <t>总计</t>
  </si>
  <si>
    <t>财政性资金</t>
  </si>
  <si>
    <t>非财政性资金</t>
  </si>
  <si>
    <t>一般公共预算</t>
  </si>
  <si>
    <t>政府性基金预算</t>
  </si>
  <si>
    <t>其他资金</t>
  </si>
  <si>
    <t>货物</t>
  </si>
  <si>
    <t>服务</t>
  </si>
  <si>
    <t>2025年度项目支出绩效表</t>
  </si>
  <si>
    <t>部门/单位：北京大兴国际机场临空经济区（大兴管理委员会）</t>
  </si>
  <si>
    <t>单位名称</t>
  </si>
  <si>
    <t>项目名称</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</si>
  <si>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</si>
  <si>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</si>
  <si>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</si>
  <si>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</si>
  <si>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</si>
  <si>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</si>
  <si>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</si>
  <si>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</si>
  <si>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</si>
  <si>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</si>
  <si>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</si>
  <si>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</si>
  <si>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</si>
  <si>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</si>
  <si>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089001-北京大兴国际机场临空经济区（大兴）管理委员会（本级）</t>
  </si>
  <si>
    <t>11011523T000002000249-北京新机场噪声区治理和周边综合治理项目</t>
  </si>
  <si>
    <t>31-部门项目</t>
  </si>
  <si>
    <t>张帆</t>
  </si>
  <si>
    <t>13811104007</t>
  </si>
  <si>
    <t>完成19个村庄民宅、非住宅拆迁，安置房建设。</t>
  </si>
  <si>
    <t>效益指标</t>
  </si>
  <si>
    <t>社会效益指标</t>
  </si>
  <si>
    <t>提高噪声区居民生活条件</t>
  </si>
  <si>
    <t>定性</t>
  </si>
  <si>
    <t>好坏</t>
  </si>
  <si>
    <t>产出指标</t>
  </si>
  <si>
    <t>质量指标</t>
  </si>
  <si>
    <t>噪声区安置房建设质量符合行业标准</t>
  </si>
  <si>
    <t>数量指标</t>
  </si>
  <si>
    <t>完成村庄民宅、非住宅拆迁</t>
  </si>
  <si>
    <t>＝</t>
  </si>
  <si>
    <t>19</t>
  </si>
  <si>
    <t>个</t>
  </si>
  <si>
    <t>成本指标</t>
  </si>
  <si>
    <t>经济成本指标</t>
  </si>
  <si>
    <t>项目批复资金总额控制</t>
  </si>
  <si>
    <t>≤</t>
  </si>
  <si>
    <t>11.89</t>
  </si>
  <si>
    <t>亿元</t>
  </si>
  <si>
    <t>满意度指标</t>
  </si>
  <si>
    <t>服务对象满意度指标</t>
  </si>
  <si>
    <t>搬迁村民满意度</t>
  </si>
  <si>
    <t>≥</t>
  </si>
  <si>
    <t>90</t>
  </si>
  <si>
    <t>%</t>
  </si>
  <si>
    <t>11011524T000003054105-综保区内弱电及信息平台运维服务</t>
  </si>
  <si>
    <t>管仲</t>
  </si>
  <si>
    <t>13811950342</t>
  </si>
  <si>
    <t>北京大兴国际综合保税区内弱电及信息平台运行维护相关支出。</t>
  </si>
  <si>
    <t>时效指标</t>
  </si>
  <si>
    <t>维护及时率</t>
  </si>
  <si>
    <t>满意度</t>
  </si>
  <si>
    <t>预算控制</t>
  </si>
  <si>
    <t>262.5</t>
  </si>
  <si>
    <t>万元</t>
  </si>
  <si>
    <t>施正常运转率</t>
  </si>
  <si>
    <t>95</t>
  </si>
  <si>
    <t>维持综保区内运营</t>
  </si>
  <si>
    <t>11011524T000003078717-北京大兴国际机场临空经济区2#消防站项目</t>
  </si>
  <si>
    <t>温雷</t>
  </si>
  <si>
    <t>新建一级普通消防站，用地 面积约 5594.676 平方米，新建建筑面积约 4919 平方米，其 中：综合执勤楼建筑面积约 4721 平方米（地上面积 3451 平 方米，地下建筑面积 1270 平方米），人防地上出入口建筑 面积约 38 平方米，消防训练塔建筑面积约 160 平方米。项 目同步建设室外道路铺装、绿化、围墙、室外管线、室外照 明等工程。</t>
  </si>
  <si>
    <t>项目成本控制数</t>
  </si>
  <si>
    <t>1144.743807</t>
  </si>
  <si>
    <t>新建建筑规模</t>
  </si>
  <si>
    <t>4919</t>
  </si>
  <si>
    <t>平方米</t>
  </si>
  <si>
    <t>建设建筑数量</t>
  </si>
  <si>
    <t>2</t>
  </si>
  <si>
    <t>座</t>
  </si>
  <si>
    <t>建筑质量符合行业标准</t>
  </si>
  <si>
    <t>合格</t>
  </si>
  <si>
    <t>可持续影响指标</t>
  </si>
  <si>
    <t>非保物流区的重要安全设施，满足区域内消防需求</t>
  </si>
  <si>
    <t>满足</t>
  </si>
  <si>
    <t>保障周边产业项目需求，产业项目数量</t>
  </si>
  <si>
    <t>3</t>
  </si>
  <si>
    <t>11011525T000003353717-北京大兴国际机场临空经济区2025年度固定资产投资项目节能审查技术咨询服务</t>
  </si>
  <si>
    <t>张思桐</t>
  </si>
  <si>
    <t>13436449836</t>
  </si>
  <si>
    <t>根据审批工作需要，选定技术服务单位对项目单位申报的固定资产投资项目节能报告进行技术评审并出具项目节能报告评审报告，协助开展临空经济区相关项目的审批工作，保障行政审批工作的客观性、公正性和有效性，提高项目手续的办理效率，进一步优化营商环境。</t>
  </si>
  <si>
    <t>报告符合行业规范要求</t>
  </si>
  <si>
    <t>是否符合</t>
  </si>
  <si>
    <t>提高办理时限，压缩办理时间，提高效率</t>
  </si>
  <si>
    <t>20</t>
  </si>
  <si>
    <t>个工作日</t>
  </si>
  <si>
    <t>审批工作量</t>
  </si>
  <si>
    <t>6</t>
  </si>
  <si>
    <t>经营主体企业满意度</t>
  </si>
  <si>
    <t>＞</t>
  </si>
  <si>
    <t>保障政府机关行政审批职能有效落实</t>
  </si>
  <si>
    <t>是否保障</t>
  </si>
  <si>
    <t>经济效益指标</t>
  </si>
  <si>
    <t>提高行政审批效率</t>
  </si>
  <si>
    <t>10</t>
  </si>
  <si>
    <t>项目预算控制数</t>
  </si>
  <si>
    <t>10.5</t>
  </si>
  <si>
    <t>11011525T000003353877-北京大兴国际机场临空区2025年信用信息归集咨询服务</t>
  </si>
  <si>
    <t>为进一步提高行政审批效率，以市政府赋权决定为契机，坚持“把物理的下放变成化学的变化”，构建以信用为基础的新型监管机制。</t>
  </si>
  <si>
    <t>保障临空区企业信用等级良好，及时发现企业信用相关问题</t>
  </si>
  <si>
    <t>是否及时</t>
  </si>
  <si>
    <t>提高企业办事效率，行政审批时限有效压缩</t>
  </si>
  <si>
    <t>是否提高</t>
  </si>
  <si>
    <t>预算控制总数</t>
  </si>
  <si>
    <t>60</t>
  </si>
  <si>
    <t>审批部门满意度</t>
  </si>
  <si>
    <t>信用采集服务企业数量</t>
  </si>
  <si>
    <t>200</t>
  </si>
  <si>
    <t>家</t>
  </si>
  <si>
    <t>信用信息收集时限</t>
  </si>
  <si>
    <t>1</t>
  </si>
  <si>
    <t>信用采集信息符合管理办法相关要求</t>
  </si>
  <si>
    <t>11011525T000003354057-北京大兴国际机场临空经济区2025年度环境影响评价技术审核服务</t>
  </si>
  <si>
    <t>加快推进政府职能转变，保障行政审批工作的客观性、公正性和有效性。进一步优化营商环境，提高手续的办理效率，完成对环境影响评价报告审批项目的技术服务工作。</t>
  </si>
  <si>
    <t>报告通过率报告符合行业规范要求</t>
  </si>
  <si>
    <t>29</t>
  </si>
  <si>
    <t>工作日</t>
  </si>
  <si>
    <t>审批数量</t>
  </si>
  <si>
    <t>7</t>
  </si>
  <si>
    <t>提高服务审批效率</t>
  </si>
  <si>
    <t>提高审批效率保障政府机关行政审批职能有效落实</t>
  </si>
  <si>
    <t>8.9</t>
  </si>
  <si>
    <t>11011525T000003354219-北京大兴国际机场临空经济区2025年度交通影响评价技术审核服务</t>
  </si>
  <si>
    <t>加快推进政府职能转变，保障行政审批工作的客观性、公正性和有效性。进一步优化营商环境，提高手续的办理效率，完成对交通影响评价报告审批项目的技术服务工作。</t>
  </si>
  <si>
    <t>9</t>
  </si>
  <si>
    <t>11011525T000003354513-临空区（大兴）管委会2025年综窗受理系统等保测评服务</t>
  </si>
  <si>
    <t>以优化临空区营商环境、群众办事、激发市场活力和社会创造力、建设临空区人民满意的服务型政府为总体目标，对已建设的综窗受理系统提供等保测评及备案服务。</t>
  </si>
  <si>
    <t>系统运行速度响应率</t>
  </si>
  <si>
    <t>持续保障政务服务系统应用可用性、安全性</t>
  </si>
  <si>
    <t>8</t>
  </si>
  <si>
    <t>系统正常运行率</t>
  </si>
  <si>
    <t>99</t>
  </si>
  <si>
    <t>要求服务单位完成时限</t>
  </si>
  <si>
    <t>180</t>
  </si>
  <si>
    <t>天</t>
  </si>
  <si>
    <t>系统测试维度</t>
  </si>
  <si>
    <t>4</t>
  </si>
  <si>
    <t>项</t>
  </si>
  <si>
    <t>经营主体满意度</t>
  </si>
  <si>
    <t>11011525T000003354661-临空区（大兴）管委会2025年综窗受理及审批极简化系统运维服务</t>
  </si>
  <si>
    <t>以优化临空区营商环境、群众办事、激发市场活力和社会创造力、建设临空区人民满意的服务型政府为总体目标，对已建设系统提供运维服务。</t>
  </si>
  <si>
    <t>解决系统故障，保障系统稳定运转</t>
  </si>
  <si>
    <t>系统运维数量</t>
  </si>
  <si>
    <t>系统故障解决响应时间</t>
  </si>
  <si>
    <t>小时</t>
  </si>
  <si>
    <t>提高审批办事效率</t>
  </si>
  <si>
    <t>30</t>
  </si>
  <si>
    <t>系统稳定服务企业数量</t>
  </si>
  <si>
    <t>家/年</t>
  </si>
  <si>
    <t>预算控制数</t>
  </si>
  <si>
    <t>25</t>
  </si>
  <si>
    <t>系统顺畅稳定满意度</t>
  </si>
  <si>
    <t>97</t>
  </si>
  <si>
    <t>11011525T000003354855-北京大兴国际机场临空经济区2025年度排污许可管理技术咨询服务</t>
  </si>
  <si>
    <t>加快推进政府职能转变，保障行政审批工作的客观性、公正性和有效性。进一步优化营商环境，提高手续的办理效率，完成对排污许可审批项目的技术服务工作。</t>
  </si>
  <si>
    <t>12.5</t>
  </si>
  <si>
    <t>11011525T000003355000-北京大兴国际机场临空经济区2025年度水行政审批事项技术服务</t>
  </si>
  <si>
    <t>加快推进政府职能转变，保障行政审批工作的客观性、公正性和有效性。进一步优化营商环境，提高手续的办理效率，完成对水行政审批事项的技术服务工作。</t>
  </si>
  <si>
    <t>5</t>
  </si>
  <si>
    <t>11011525T000003355093-临空经济区2025年度政府投资项目审批技术服务</t>
  </si>
  <si>
    <t>加快推进政府职能转变，保障行政审批工作的客观性、公正性和有效性。进一步优化营商环境，提高政府投资决策的科学性，完成对政府投资项目审批的技术服务工作。</t>
  </si>
  <si>
    <t>59.39</t>
  </si>
  <si>
    <t>11011525T000003355264-2025年北京大兴国际机场临空经济区（大兴）政务服务</t>
  </si>
  <si>
    <t>依托高素质水平及高服务质量的团队，打造临空区政务服务中心高效率服务社会的形象，确保临空区政务服务中心综合窗口顺利运行，提升办事企业、群众满意度，全面优化临空区营商环境。</t>
  </si>
  <si>
    <t>综窗受理服务数量</t>
  </si>
  <si>
    <t>300</t>
  </si>
  <si>
    <t>综窗受理通过率</t>
  </si>
  <si>
    <t>压缩受理时间，提高办事效率</t>
  </si>
  <si>
    <t>99.8</t>
  </si>
  <si>
    <t>减少企业跑到次数，优化营商环境</t>
  </si>
  <si>
    <t>是否优化</t>
  </si>
  <si>
    <t>一站式受理，为企业提供综窗相关服务</t>
  </si>
  <si>
    <t>是否提供</t>
  </si>
  <si>
    <t>11011525T000003355382-北京大兴国际机场临空经济区（大兴）政务服务中心2025年相关信息化设备运维服务</t>
  </si>
  <si>
    <t>为大力优化临空区营商环境，不断提升办事群众的获得感幸福感，为来厅办事群众、企业提供便利化服务。打造临空区政务服务中心高效率服务社会的形象，确保政务服务中心综合窗口顺利运行，提升办事企业、群众满意度。</t>
  </si>
  <si>
    <t>运维符合行业管理要求</t>
  </si>
  <si>
    <t>运维设备数量</t>
  </si>
  <si>
    <t>套</t>
  </si>
  <si>
    <t>设备维修时限</t>
  </si>
  <si>
    <t>24</t>
  </si>
  <si>
    <t>4.69</t>
  </si>
  <si>
    <t>通过运维提高大厅运转运行效率</t>
  </si>
  <si>
    <t>确保大厅设备正常运转</t>
  </si>
  <si>
    <t>是否确保</t>
  </si>
  <si>
    <t>经营主体企业大厅办事满意度</t>
  </si>
  <si>
    <t>11011525T000003356472-2025年临空区基层党组织党建活动经费</t>
  </si>
  <si>
    <t>李莉</t>
  </si>
  <si>
    <t>15811394894</t>
  </si>
  <si>
    <t>深入学习贯彻习近平新时代中国特色社会主义思想及党的二十大、二十届一中二中三中全会精神，利用基层党建活动经费组织开展各类党建活动，丰富活动载体，严控党建活动经费使用范围，突出经费使用的政治属性，切实保障基层党组织党建活动正常有序规范开展，加强党员队伍建设。</t>
  </si>
  <si>
    <t>临空区党员满意度</t>
  </si>
  <si>
    <t>保障基层党员党建活动党员数量</t>
  </si>
  <si>
    <t>250</t>
  </si>
  <si>
    <t>人数</t>
  </si>
  <si>
    <t>符合《大兴区基层党组织党建活动经费管理规定》中7种经费使用用途</t>
  </si>
  <si>
    <t>符合要求</t>
  </si>
  <si>
    <t>通过开展多样化党建活动，打造党建品牌，提升影响力</t>
  </si>
  <si>
    <t>提升</t>
  </si>
  <si>
    <t>提升党建活动质量，提高党员活动积极性，提升凝聚力</t>
  </si>
  <si>
    <t>项目成本控制，人均活动费用</t>
  </si>
  <si>
    <t>元</t>
  </si>
  <si>
    <t>11011525T000003356553-2025年非公企业党建活动经费</t>
  </si>
  <si>
    <t>深入学习贯彻习近平新时代中国特色社会主义思想和党的二十大、二十届三中全会精神，组织开展各类党建活动，丰富活动载体，加强制度机制建设，切实提高非公企业党建工作制度化、规范化、科学化水平，采取有效措施，实现非公企业党组织从“有形覆盖”转向“有效覆盖”。</t>
  </si>
  <si>
    <t>项目成本控制</t>
  </si>
  <si>
    <t>通过党建提升非公企业的凝聚力和战斗力，增强党员职工的责任感和使命感，实现社会效益和经济效益双赢。</t>
  </si>
  <si>
    <t>增强</t>
  </si>
  <si>
    <t>保障非公企业党支部正常活动开展</t>
  </si>
  <si>
    <t>非公党员满意度</t>
  </si>
  <si>
    <t>11011525T000003360842-2025年党群服务中心运行经费</t>
  </si>
  <si>
    <t>通过使用党群服务中心运行经费，保障党群服务中心正常运行，提升党群服务中心服务水平、影响力，更好的为党员群众提供更全面优质的服务。</t>
  </si>
  <si>
    <t>党群建设符合上级相关规定</t>
  </si>
  <si>
    <t>符合不符合</t>
  </si>
  <si>
    <t>党群服务中心宣传内容更新面积</t>
  </si>
  <si>
    <t>党建书籍购买量</t>
  </si>
  <si>
    <t>党群服务中心运行成本</t>
  </si>
  <si>
    <t>提升党群服务中心影响力</t>
  </si>
  <si>
    <t>推进党群服务中心基础建设，做好党群服务工作</t>
  </si>
  <si>
    <t>做好</t>
  </si>
  <si>
    <t>非公党组织及党员满意度</t>
  </si>
  <si>
    <t>11011525T000003364636-2025年度临空区管委会购买安全技术服务</t>
  </si>
  <si>
    <t>胡伟</t>
  </si>
  <si>
    <t>18518668750</t>
  </si>
  <si>
    <t>通过购买技术服务,利用专业技术力量开展安全宣传、教育、培训、开展评估应急体系建设和应急救援演练，并对建筑工地、运营企业以及市政基础设施项目开展全面安全生产检查,实现全区安全生产形势稳定,达到监管检查要求,充分发挥监督效力和监管职能效果。</t>
  </si>
  <si>
    <t>杜绝发生特别重大、重大或较大安全事故</t>
  </si>
  <si>
    <t>是否发生</t>
  </si>
  <si>
    <t>生态效益指标</t>
  </si>
  <si>
    <t>降低环境污染</t>
  </si>
  <si>
    <t>减少工程施工停工数量，降低对环境污染影响</t>
  </si>
  <si>
    <t>年度不超过预算金额</t>
  </si>
  <si>
    <t>142</t>
  </si>
  <si>
    <t>整体性安全风险评估</t>
  </si>
  <si>
    <t>份</t>
  </si>
  <si>
    <t>开展安全检查</t>
  </si>
  <si>
    <t>718</t>
  </si>
  <si>
    <t>次</t>
  </si>
  <si>
    <t>11011525T000003369162-北京大兴国际机场临空经济区（北京部分）2025年度责任规划师服务</t>
  </si>
  <si>
    <t>黄恩晶</t>
  </si>
  <si>
    <t>18611714221</t>
  </si>
  <si>
    <t>按照《北京市责任规划师制度实施办法（试行）》、《北京市责任规划师工作指南》当中规定的责任规划师的工作基本职责开展工作。</t>
  </si>
  <si>
    <t>通过技术咨询，提升规划编制及设计质量</t>
  </si>
  <si>
    <t>相关会议次数（含调研）</t>
  </si>
  <si>
    <t>成果报告通过管委会验收</t>
  </si>
  <si>
    <t>项目控制预算数</t>
  </si>
  <si>
    <t>11011525T000003370566-2025年度北京大兴国际机场临空经济区工程质量抽测技术服务</t>
  </si>
  <si>
    <t>郑昱含</t>
  </si>
  <si>
    <t>15601387762</t>
  </si>
  <si>
    <t>通过工程质量抽测专项项目的施行，进一步规范临空区建设工程质量监督行为，增强质量监督工作的科学性、权威性，杜绝重大质量安全事故、遏制较大事故，减少一般事故，确保工程结构质量安全。</t>
  </si>
  <si>
    <t>80</t>
  </si>
  <si>
    <t>提升质量水平</t>
  </si>
  <si>
    <t>进一步提高工程建设质量，提升工程质量水平，促进建筑业持续健康发展。</t>
  </si>
  <si>
    <t>减少工程施工返工数量，降低对环境污染影响。</t>
  </si>
  <si>
    <t>特别重大、重大或较大质量安全事故数量</t>
  </si>
  <si>
    <t>杜绝发生</t>
  </si>
  <si>
    <t>检测质量</t>
  </si>
  <si>
    <t>严格按照</t>
  </si>
  <si>
    <t>梁、板、柱、墙体混凝土强度</t>
  </si>
  <si>
    <t>285</t>
  </si>
  <si>
    <t>个（套）</t>
  </si>
  <si>
    <t>完成进度</t>
  </si>
  <si>
    <t>按时限完成</t>
  </si>
  <si>
    <t>项目预算控制560000元</t>
  </si>
  <si>
    <t>560000</t>
  </si>
  <si>
    <t>11011525T000003370988-北京大兴国际机场临空经济区2025年建设工程消防验收技术服务</t>
  </si>
  <si>
    <t>么亮</t>
  </si>
  <si>
    <t>15210938933</t>
  </si>
  <si>
    <t>为落实《建设工程消防设计审查验收管理暂行规定》和《建设工程消防设计审查验收工作细则》的相关要求，确保顺利开展消防设施检测和现场评定工作，进一步规范临空区建设工程消防工程质量，增强消防验收的科学性、权威性，杜绝重大消防工程质量事故。</t>
  </si>
  <si>
    <t>形成消防验收整体评定报告</t>
  </si>
  <si>
    <t>消防验收面积</t>
  </si>
  <si>
    <t>350000</t>
  </si>
  <si>
    <t>完成验收及抽查任务</t>
  </si>
  <si>
    <t>12月底前完成</t>
  </si>
  <si>
    <t>82</t>
  </si>
  <si>
    <t>管委会验收人员满意度</t>
  </si>
  <si>
    <t>工程建设消防工程验收一次性通过率</t>
  </si>
  <si>
    <t>11011525T000003372113-2025年综保区海关综合服务</t>
  </si>
  <si>
    <t>牛睿方</t>
  </si>
  <si>
    <t>81696095</t>
  </si>
  <si>
    <t>由京冀两片区分别提供查验服务、围网维护、卡口环境管理、生活及厨余垃圾清运、消防电气检测、变配电室巡视、虫鼠害防治等综合服务，保障综保区海关业务顺利开展、保障海关业务场所良好环境。</t>
  </si>
  <si>
    <t>虫鼠害防治检测报告</t>
  </si>
  <si>
    <t>12</t>
  </si>
  <si>
    <t>服务报告</t>
  </si>
  <si>
    <t>变配电室巡视频次</t>
  </si>
  <si>
    <t>虫鼠害防治检测</t>
  </si>
  <si>
    <t>是否合格</t>
  </si>
  <si>
    <t>服务期</t>
  </si>
  <si>
    <t>年</t>
  </si>
  <si>
    <t>项目控制数</t>
  </si>
  <si>
    <t>387</t>
  </si>
  <si>
    <t>营造良好卡口环境</t>
  </si>
  <si>
    <t>是否良好</t>
  </si>
  <si>
    <t>服务对象满意度</t>
  </si>
  <si>
    <t>11011525T000003372798-2025年大兴机场海关协管服务</t>
  </si>
  <si>
    <t>为大兴机场海关提供协管服务支持，保障大兴机场海关对大兴机场综保区监管业务有序运行。</t>
  </si>
  <si>
    <t>服务人员出勤率</t>
  </si>
  <si>
    <t>项目服务期</t>
  </si>
  <si>
    <t>保税功能区协勤人数</t>
  </si>
  <si>
    <t>34</t>
  </si>
  <si>
    <t>人</t>
  </si>
  <si>
    <t>口岸功能区协勤人数</t>
  </si>
  <si>
    <t>777.6</t>
  </si>
  <si>
    <t>万</t>
  </si>
  <si>
    <t>带动就业人数</t>
  </si>
  <si>
    <t>45</t>
  </si>
  <si>
    <t>11011525T000003373450-2025年综保区安保服务</t>
  </si>
  <si>
    <t xml:space="preserve">
通过为综保区园区提供安保及巡查服务，保障综保区安全高效运行。</t>
  </si>
  <si>
    <t>综保区平台公司对服务执行情况的评价</t>
  </si>
  <si>
    <t>提供服务报告</t>
  </si>
  <si>
    <t>综保区平台公司对服务执行情况的评价说明</t>
  </si>
  <si>
    <t>维持园区良好治安秩序</t>
  </si>
  <si>
    <t>149.04</t>
  </si>
  <si>
    <t>11011525T000003373565-2025年综保区基础运营（水、电、通信）保障服务</t>
  </si>
  <si>
    <t>为综保区北京部分卡口、照明设施提供电力、通信等保障，保障综保区正常运行。</t>
  </si>
  <si>
    <t>保障通信协议</t>
  </si>
  <si>
    <t>保障用电账户数</t>
  </si>
  <si>
    <t>按合同约定缴纳通信费</t>
  </si>
  <si>
    <t>合同约定</t>
  </si>
  <si>
    <t>按时缴纳水电费</t>
  </si>
  <si>
    <t>每月</t>
  </si>
  <si>
    <t>综保区正常供电</t>
  </si>
  <si>
    <t>得到保障</t>
  </si>
  <si>
    <t>综保区海关办公互联网</t>
  </si>
  <si>
    <t>11011525T000003373657-2025年综保区海关用房租金、物业及能源费</t>
  </si>
  <si>
    <t>沈旭华</t>
  </si>
  <si>
    <t>13611224859</t>
  </si>
  <si>
    <t>为保障北京大兴国际机场综合保税区运营，保障海关入驻综合保税区办公，共同促进综合保税区发展，由大兴、廊坊两片区管委会共同保障海关办公场所租赁及物业、能源费等相关费用，涉及廊坊方面的综合业务楼办公室（一层、二层、三层、六层餐厅）、海关业务查验用房、海关查验库，以及大兴方面的公共库机房（2层204、205室）。</t>
  </si>
  <si>
    <t>海关满意度</t>
  </si>
  <si>
    <t>798</t>
  </si>
  <si>
    <t>综保区综合业务楼租赁面积（承担一半费用）</t>
  </si>
  <si>
    <t>9000</t>
  </si>
  <si>
    <t>海关查验库租赁面积（承担一半费用）</t>
  </si>
  <si>
    <t>8000</t>
  </si>
  <si>
    <t>房屋满足海关办公及业务查验标准</t>
  </si>
  <si>
    <t>月</t>
  </si>
  <si>
    <t>保障海关正常办公及业务需求</t>
  </si>
  <si>
    <t>11011525T000003373822-临空经济区2024年度城市体检研究服务</t>
  </si>
  <si>
    <t>沈祺</t>
  </si>
  <si>
    <t>13051392839</t>
  </si>
  <si>
    <t>2024年度体检主要工作目标包括三方面，一是在2023年度体检评估的成果基础上，夯实临空区各项指标基础数据，为临空区城市体检指标体系监测做好技术支持；二是分析各项指标的实施成效，全面、客观、精准评价规划实施现状，对临空区整体城市体检结论形成补充支撑；三是立足“十四五”，展望“十五五”，深入剖析规划实施中关于指标落实的问题和原因，针对临空区重点发展方向进行谋划，推动规划实施落地。
立足当前发展阶段和特征，聚焦2024年度临空经济区规划实施的关键变量和核心任务，发现问题并提出下一步重点发展方向。</t>
  </si>
  <si>
    <t>项目预算成本控制数</t>
  </si>
  <si>
    <t>50</t>
  </si>
  <si>
    <t>指导后续工作情况</t>
  </si>
  <si>
    <t>对临空区未来规划编制、实施及综合指标体系落实等工作提出建议</t>
  </si>
  <si>
    <t>意见建议被采纳</t>
  </si>
  <si>
    <t>意见建议被临空经济区管委会采纳</t>
  </si>
  <si>
    <t>2024年度城市体检报告</t>
  </si>
  <si>
    <t>2024年度城市体检问题清单</t>
  </si>
  <si>
    <t>研究成果验收合格率</t>
  </si>
  <si>
    <t>100</t>
  </si>
  <si>
    <t>规划按时完成率</t>
  </si>
  <si>
    <t>成果应用单位满意度</t>
  </si>
  <si>
    <t>11011525T000003374009-2025年临空区大兴片区重要时间节点广告投放服务</t>
  </si>
  <si>
    <t>王也</t>
  </si>
  <si>
    <t>18310267071</t>
  </si>
  <si>
    <t>完成整版内容的刊发包括宣传的版面策划、图文编辑、设计排版、刊登发布及新媒体客户端宣传推广等。</t>
  </si>
  <si>
    <t>完成版面制作及印刷发行</t>
  </si>
  <si>
    <t>在新媒体端发布</t>
  </si>
  <si>
    <t>合同签订后一年内完成</t>
  </si>
  <si>
    <t>正式刊发</t>
  </si>
  <si>
    <t>媒体端发布内容访问达到传播量化要求</t>
  </si>
  <si>
    <t>1000</t>
  </si>
  <si>
    <t>对临空区政策、环境、优势等进行推介</t>
  </si>
  <si>
    <t>是否达标</t>
  </si>
  <si>
    <t>新闻宣传获高度关注</t>
  </si>
  <si>
    <t>11011525T000003374267-25年政策兑现项目</t>
  </si>
  <si>
    <t>张超</t>
  </si>
  <si>
    <t>81696065</t>
  </si>
  <si>
    <t>依据营商服务部部门职责，贯彻执行促进企业发展的相关政策和措施，根据各企业入区协议约定，对企业进行政策承诺兑现。</t>
  </si>
  <si>
    <t>兑现政策奖励预算</t>
  </si>
  <si>
    <t>61340717.12</t>
  </si>
  <si>
    <t>完成政策奖励核算</t>
  </si>
  <si>
    <t>6月底前</t>
  </si>
  <si>
    <t>完成政策奖励发放</t>
  </si>
  <si>
    <t>12月底前</t>
  </si>
  <si>
    <t>政策兑现项目数</t>
  </si>
  <si>
    <t>11</t>
  </si>
  <si>
    <t>产业项目留存率</t>
  </si>
  <si>
    <t>区域存量企业税收增长率</t>
  </si>
  <si>
    <t>产业发展</t>
  </si>
  <si>
    <t>形成聚集效益</t>
  </si>
  <si>
    <t>政策兑现满意度</t>
  </si>
  <si>
    <t>11011525T000003374353-北京大兴国际机场临空经济区（大兴）管委会2025年度绩效管理咨询服务</t>
  </si>
  <si>
    <t>齐攀攀</t>
  </si>
  <si>
    <t>13720004370</t>
  </si>
  <si>
    <t>统筹做好临空区党工委管委会绩效管理考评工作，充分发挥绩效管理激励约束作用，激发创新活力，推动临空经济区高质量发展，保障市委市政府、区委区政府以及临空区党工委、管委会各项重要决策部署的贯彻落实。实行管委会在招商、重大项目建设等关键指标上实行联动一体考核；实现上级政府考核管委会、管委会考核部门，部门考核员工指标层层分解贯通“三位一体”考核，促进全员战略一致和协同。</t>
  </si>
  <si>
    <t>不超过年度预算</t>
  </si>
  <si>
    <t>460000</t>
  </si>
  <si>
    <t>增强发现问题和解决问题能力，推动任务完成落实，为下一步工作提供调整方向 工作机制持续运转；督促部门工作落实；保障完成年度重点工作</t>
  </si>
  <si>
    <t>管委会绩效管理实施方案（初稿）</t>
  </si>
  <si>
    <t>部门绩效考评管理细则</t>
  </si>
  <si>
    <t>11011525T000003374438-2025年委托大兴临空经济区产业发展促进服务项目</t>
  </si>
  <si>
    <t>邵丽陆</t>
  </si>
  <si>
    <t>81606069</t>
  </si>
  <si>
    <t>促进临空经济区产业发展，加强财源建设及两区建设，发挥临空区区位优势，促进产业落位，形成产业聚集，提高区域影响力。</t>
  </si>
  <si>
    <t>税源项目引入</t>
  </si>
  <si>
    <t>15</t>
  </si>
  <si>
    <t>特色园区统筹建</t>
  </si>
  <si>
    <t>储备项目数量</t>
  </si>
  <si>
    <t>150</t>
  </si>
  <si>
    <t>外资企业注册数</t>
  </si>
  <si>
    <t>产业项目投资</t>
  </si>
  <si>
    <t>企业注册数量</t>
  </si>
  <si>
    <t>2000</t>
  </si>
  <si>
    <t>京外迁入</t>
  </si>
  <si>
    <t>55</t>
  </si>
  <si>
    <t>实际利用外资金</t>
  </si>
  <si>
    <t>万美元</t>
  </si>
  <si>
    <t>招商企业税收</t>
  </si>
  <si>
    <t>人员就业</t>
  </si>
  <si>
    <t>带动就业</t>
  </si>
  <si>
    <t>主导产业</t>
  </si>
  <si>
    <t>产业链健全</t>
  </si>
  <si>
    <t>成本控制</t>
  </si>
  <si>
    <t>每年不高于5600万元</t>
  </si>
  <si>
    <t>11011525T000003374647-2025年国际账号运营服务</t>
  </si>
  <si>
    <t>目标一：运营编辑，每月固定发布图文/视频内容，将选题内容优化，根据不同平台的特点和目标人群喜好，设计制作英文图片及文稿；并挑选其中部分优质内容做适当调整与英文网站同步；
目标二：粉丝运营，日常运营维护：评论、提示、私信记录、回复、关注管理。根据策划方案组织运营活动；（日常工作）
目标三：安全监测，对不良信息，不良舆情，监测控评， 维护账号安全，监测平台环境，及时防范非法信息；账号冒用等风险；（日常工作）；</t>
  </si>
  <si>
    <t>素材内容编译与审核</t>
  </si>
  <si>
    <t>400</t>
  </si>
  <si>
    <t>条</t>
  </si>
  <si>
    <t>宣传海报制作</t>
  </si>
  <si>
    <t>满足账号运营相关要求</t>
  </si>
  <si>
    <t>满足不满足</t>
  </si>
  <si>
    <t>贴文阅读量</t>
  </si>
  <si>
    <t>3000</t>
  </si>
  <si>
    <t>吸引粉丝数量</t>
  </si>
  <si>
    <t>10000</t>
  </si>
  <si>
    <t>79.5</t>
  </si>
  <si>
    <t>11011525T000003374765-2025年管委会综合办公系统运维服务</t>
  </si>
  <si>
    <t>马壮</t>
  </si>
  <si>
    <t>18301469584</t>
  </si>
  <si>
    <t>管委会综合办公系统运维服务项目,.承接综合办公系统后期的运维管理和系统优化服务。</t>
  </si>
  <si>
    <t>系统使用人员满意度</t>
  </si>
  <si>
    <t>保障好公文流转等机关运转职能</t>
  </si>
  <si>
    <t>提高管委会公文办事效率</t>
  </si>
  <si>
    <t>运维服务人员数量</t>
  </si>
  <si>
    <t>人/天</t>
  </si>
  <si>
    <t>系统故障修复响应时间</t>
  </si>
  <si>
    <t>11011525T000003375281-北京大兴国际机场临空经济区会展项目土地出让综合评估研究服务</t>
  </si>
  <si>
    <t>花超</t>
  </si>
  <si>
    <t>17611249208</t>
  </si>
  <si>
    <t>开展大兴临空经济区会展项目综合评估，形成土地出让相关条件及建议，包括土地价格、资产组合方式、土地供应方式及供应策略等。</t>
  </si>
  <si>
    <t>产业经济发展</t>
  </si>
  <si>
    <t>土地精细化管理</t>
  </si>
  <si>
    <t>人口集聚 产业发展</t>
  </si>
  <si>
    <t>形成项目研究报告及汇报演示文件</t>
  </si>
  <si>
    <t>本</t>
  </si>
  <si>
    <t>通过专家评审</t>
  </si>
  <si>
    <t>服务期间</t>
  </si>
  <si>
    <t>项目送审单位满意度</t>
  </si>
  <si>
    <t>33.46</t>
  </si>
  <si>
    <t>11011525T000003375379-2025年临空区建设工程安全监督特种设备第三方检测服务</t>
  </si>
  <si>
    <t>顾昊</t>
  </si>
  <si>
    <t>18001122865</t>
  </si>
  <si>
    <t>对临空区工程项目所有在用起重设备进行专业安全检测。</t>
  </si>
  <si>
    <t>检测塔式起重机、垂直升降机数量</t>
  </si>
  <si>
    <t>设备检测满足行业标准要求</t>
  </si>
  <si>
    <t>降低安全事故发生概率</t>
  </si>
  <si>
    <t>检测设备安全持续满足区域建设发展</t>
  </si>
  <si>
    <t>9.58</t>
  </si>
  <si>
    <t>特种设备使用人员满意度</t>
  </si>
  <si>
    <t>11011525T000003380815-2025年档案整编著录及数字化技术服务</t>
  </si>
  <si>
    <t>靳林强</t>
  </si>
  <si>
    <t>18211026866</t>
  </si>
  <si>
    <t>完成临空区2025年度城建档案整编著录及数字化技术服务。</t>
  </si>
  <si>
    <t>为城乡规划管理提供基础数据</t>
  </si>
  <si>
    <t>达到预期目标</t>
  </si>
  <si>
    <t>档案查询利用便捷度提升比例</t>
  </si>
  <si>
    <t>数字化成果应用时间</t>
  </si>
  <si>
    <t>电子化文件清晰度占比</t>
  </si>
  <si>
    <t>完成档案电子化数量</t>
  </si>
  <si>
    <t>件</t>
  </si>
  <si>
    <t>完成临空区2025年度工程档案数字化</t>
  </si>
  <si>
    <t>项目建设费严格按照预算执行</t>
  </si>
  <si>
    <t>28</t>
  </si>
  <si>
    <t>11011525T000003382224-管委会搬家服务</t>
  </si>
  <si>
    <t>辛磊</t>
  </si>
  <si>
    <t>13652101588</t>
  </si>
  <si>
    <t>1、办公家具搬运。
2、档案室、视频会议室、大会议室音频设备拆装。
3、国际航空总部园综合布线和后期办公用房维修改造10万元。</t>
  </si>
  <si>
    <t>高效完成搬家工作，途中无家具等物品损毁丢失情况</t>
  </si>
  <si>
    <t>是否完成</t>
  </si>
  <si>
    <t>当年完成搬家工作</t>
  </si>
  <si>
    <t>帮助临空区职工顺利搬迁，进一步开展工作</t>
  </si>
  <si>
    <t>临空区管委会满意度</t>
  </si>
  <si>
    <t>不超年度预算</t>
  </si>
  <si>
    <t>500000</t>
  </si>
  <si>
    <t>11011525T000003406077-挂职干部人才补贴</t>
  </si>
  <si>
    <t>焦磊</t>
  </si>
  <si>
    <t>18618453690</t>
  </si>
  <si>
    <t>按时、按政策发放。</t>
  </si>
  <si>
    <t>总额控制</t>
  </si>
  <si>
    <t>96000</t>
  </si>
  <si>
    <t>元/年</t>
  </si>
  <si>
    <t>按政策发放</t>
  </si>
  <si>
    <t>是否按政策发放</t>
  </si>
  <si>
    <t>本年发放</t>
  </si>
  <si>
    <t>预计按照4人发放</t>
  </si>
  <si>
    <t>11011525T000003406940-聘任制工作人员薪酬管理系统服务</t>
  </si>
  <si>
    <t>根据2021年与首都信息发展股份有限公司签订的《北京大兴国际机场临空经济区（大兴）管理委员会聘任制工作人员薪酬管理系统建设项目合同书》约定，聘任制工作人员薪酬管理系统建设经费为93万元，建成后，免费服务期为2年。该系统2022年11月14日建成并交付使用，免费运维时间为2022年11月14日至2024年11月13日。自2024年11月14日开始，管委会应当按年支付首信公司系统运维费用，运维费用标准为系统建设合同款的10%，即9.3万元。</t>
  </si>
  <si>
    <t>是否满意</t>
  </si>
  <si>
    <t>93000</t>
  </si>
  <si>
    <t>系统正常运行</t>
  </si>
  <si>
    <t>是否正常运行</t>
  </si>
  <si>
    <t>故障1天内解决</t>
  </si>
  <si>
    <t>现场运维次数</t>
  </si>
  <si>
    <t>11011525T000003406972-2025年大兴区政务云服务</t>
  </si>
  <si>
    <t>根据《北京市大兴区人民政府关于印发&lt;大兴区属地和部门智慧城市建设指导意见（试行）&gt;的通知》（京兴政发〔2022〕9 号）要求，“部门上云服务由区经济和信息化局集中采购，区级财政统一付费。属地上云服务需参照区经济和信息化局集中采购价格，自行采购付费。”根据文件要求，自2023年4月起，区经信局不再负责大兴区各按属地管理的单位的政务云服务费用。北京大兴机场临空经济区（大兴）管理委员会的财政经费是按属地的，所以现有的上云服务需要自行采购付费。</t>
  </si>
  <si>
    <t>云服务信息化系统数量</t>
  </si>
  <si>
    <t>查找系统漏洞数量</t>
  </si>
  <si>
    <t>满足云服务以及信息化网络安全标准</t>
  </si>
  <si>
    <t>保障管委会审批、规划、文件流转等办公及企业服务事项正常开展</t>
  </si>
  <si>
    <t>保障</t>
  </si>
  <si>
    <t>持续保障管委会信息化系统正常运转</t>
  </si>
  <si>
    <t>持续</t>
  </si>
  <si>
    <t>项目成本控制范围</t>
  </si>
  <si>
    <t>98</t>
  </si>
  <si>
    <t>11011525T000003413978-2025年审计服务</t>
  </si>
  <si>
    <t>毛蕊</t>
  </si>
  <si>
    <t>17710452762</t>
  </si>
  <si>
    <t>目标1：依据《临空区管委会审计工作管理办法（2022版）》及2022年第八次主任办公会纪要决议，临空区管委会对本单位固定资产投资和临空区2022年7月之前既有（含区审计局转入项目）政府投资项目进行审计监督。
目标2：结合市委巡视要求，加大审计监督力度，安排重大政策专项审计项目。
目标3：合理安排全过程跟踪审计、结算审计、专项审计，实现内部审计监督全覆盖。</t>
  </si>
  <si>
    <t>审计工作规范性</t>
  </si>
  <si>
    <t>通过内部审计质量检查</t>
  </si>
  <si>
    <t>整改完成率</t>
  </si>
  <si>
    <t>审计结果准确性</t>
  </si>
  <si>
    <t>审计报告合规性</t>
  </si>
  <si>
    <t>工作完成时间</t>
  </si>
  <si>
    <t>专题汇报次数</t>
  </si>
  <si>
    <t>监督项目数量</t>
  </si>
  <si>
    <t>74</t>
  </si>
  <si>
    <t>出具审计报告数量</t>
  </si>
  <si>
    <t>36</t>
  </si>
  <si>
    <t>防范建设项目投资风险</t>
  </si>
  <si>
    <t>被审计对象廉政建设水平</t>
  </si>
  <si>
    <t>审计机关查处问题每个审计事项≤1个</t>
  </si>
  <si>
    <t>加大审计投入力度，营造廉洁勤政氛围</t>
  </si>
  <si>
    <t>达到预期</t>
  </si>
  <si>
    <t>对于审计中介机构满意度</t>
  </si>
  <si>
    <t>650000</t>
  </si>
  <si>
    <t>11011525T000003443694-2025年度临空经济区地价评估服务</t>
  </si>
  <si>
    <t>齐培</t>
  </si>
  <si>
    <t>81696051</t>
  </si>
  <si>
    <t>供地阶段需委托地价评估单位开展土地评估，同时根据（京规自发〔2022〕191号），地价评估同时委托A、B两家机构对同一宗地进行评估，分别出具土地评估报告</t>
  </si>
  <si>
    <t>评估报告出具时限</t>
  </si>
  <si>
    <t>14</t>
  </si>
  <si>
    <t>评估结果符合行业及土地上市供应要求</t>
  </si>
  <si>
    <t>土地评估数量</t>
  </si>
  <si>
    <t>服务满意度</t>
  </si>
  <si>
    <t>评估费用</t>
  </si>
  <si>
    <t>万元/个</t>
  </si>
  <si>
    <t>保障临空区土地按时供应</t>
  </si>
  <si>
    <t>11011525T000003486030-北京大兴国际机场临空经济区“十五五”规划研究咨询服务</t>
  </si>
  <si>
    <t>李松信</t>
  </si>
  <si>
    <t>18722486506</t>
  </si>
  <si>
    <t>把握规律，谋划好“十五五”时期临空经济区建设发展的时间表、优先序、路线图。全面评估临空经济区设立以来的建设发展成效和存在问题，科学编制“十五五”规划，合理设置目标指标。要突出远近结合，瞄准“十五五”需要最迫切、问题最突出的阶段性任务出实事求是地测算各项指标2030年目标值，科学合理制定各项任务。</t>
  </si>
  <si>
    <t>研究成果持续作用</t>
  </si>
  <si>
    <t>指导临空区未来五年经济发展</t>
  </si>
  <si>
    <t>意见建议被采纳情况</t>
  </si>
  <si>
    <t>是否管委会采纳</t>
  </si>
  <si>
    <t>项目总计不超预算</t>
  </si>
  <si>
    <t>课题研究进度</t>
  </si>
  <si>
    <t>12月完成所有研究成果</t>
  </si>
  <si>
    <t>完成初稿</t>
  </si>
  <si>
    <t>10月底前</t>
  </si>
  <si>
    <t>调研次数</t>
  </si>
  <si>
    <t>研究成果数量</t>
  </si>
  <si>
    <t>篇</t>
  </si>
  <si>
    <t>入区企业满意率</t>
  </si>
  <si>
    <t>管委会满意率</t>
  </si>
  <si>
    <t>11011525T000003486164-第四实验学校办学支持及基础教育发展专项经费项目</t>
  </si>
  <si>
    <t>罗月</t>
  </si>
  <si>
    <t>15764433805</t>
  </si>
  <si>
    <t>根据临空区（大兴）管委会与北京师范大学附属实验中学、北京师范大学基础教育发展管理部、大兴区教委共同签订的关于第四实验学校的《支持办学协议》。1.每周期年向第四实验学校提供1000万元办学资金支持；2.每周期年向北京师范大学基础教育发展管理部支付150万元基础教育发展专项经费。</t>
  </si>
  <si>
    <t>按照协议规定时间完成经费支持</t>
  </si>
  <si>
    <t>保障学校办学</t>
  </si>
  <si>
    <t>教育高质量发展</t>
  </si>
  <si>
    <t>持续保障</t>
  </si>
  <si>
    <t>按照协议规定额度完成经费支持</t>
  </si>
  <si>
    <t>1150</t>
  </si>
  <si>
    <t>学校满意度</t>
  </si>
  <si>
    <t>11011525T000003486254-临空区大兴片区管委会2025年法律顾问服务</t>
  </si>
  <si>
    <t>吕超艳</t>
  </si>
  <si>
    <t>17701253280</t>
  </si>
  <si>
    <t>目标1：提供日常法律咨询服务。
目标2：代理诉讼或仲裁案件。
目标3：规范性文件进行审查，出具审查意见。</t>
  </si>
  <si>
    <t>工作总结报告</t>
  </si>
  <si>
    <t>服务团队人数</t>
  </si>
  <si>
    <t>出具法律审查意见</t>
  </si>
  <si>
    <t>延误次数</t>
  </si>
  <si>
    <t>满意度评价</t>
  </si>
  <si>
    <t>参与产业发展</t>
  </si>
  <si>
    <t>参与招商引资</t>
  </si>
  <si>
    <t>维护政府公信</t>
  </si>
  <si>
    <t>长效</t>
  </si>
  <si>
    <t>项目预算控制</t>
  </si>
  <si>
    <t>11011525T000003488551-2025年度临空区两区建设专项服务</t>
  </si>
  <si>
    <t>杨洋</t>
  </si>
  <si>
    <t>13691287399</t>
  </si>
  <si>
    <t>两区建设显示度在提高、产业带动作用继续凸显、社会感知度持续增加。</t>
  </si>
  <si>
    <t>数据跨境和外贸便利化持续提升</t>
  </si>
  <si>
    <t>支撑临空区外贸进出口额</t>
  </si>
  <si>
    <t>11月完成所有研究成果</t>
  </si>
  <si>
    <t>完成研究课题数量</t>
  </si>
  <si>
    <t>课题成果满足验收要求</t>
  </si>
  <si>
    <t>年度资金支出金额</t>
  </si>
  <si>
    <t>11011525T000003491737-2025年临空区市政道路运维服务</t>
  </si>
  <si>
    <t>根据北京市大兴区人民政府《关于临空经济区（大兴）范围城市道路、绿化及综合管廊等市政设施运营维护主体授权的批复》，临空经济区（大兴）管委会作为临空经济区（大兴）范围城市道路、绿化及综合管廊等市政设施运营维护的主体，行使市政管理相关职能，具体负责北京大兴国际机场临空经济区（大兴片区规划50平方公里）范围内及相关联市政基础设施管理、维护运营等工作。</t>
  </si>
  <si>
    <t>社会公众满意度</t>
  </si>
  <si>
    <t>工程符合节能环保要求</t>
  </si>
  <si>
    <t>优良</t>
  </si>
  <si>
    <t>提高居民居住环境</t>
  </si>
  <si>
    <t>市政道路、排水及附属设施完好率</t>
  </si>
  <si>
    <t>1256</t>
  </si>
  <si>
    <t>11011525T000003491775-2025年管廊运维服务</t>
  </si>
  <si>
    <t>大礼路、青礼路、永兴河北路管廊运维服务。</t>
  </si>
  <si>
    <t>综合管廊本体及附属设施设施完好率</t>
  </si>
  <si>
    <t>保障管廊稳定运营</t>
  </si>
  <si>
    <t>预算成本</t>
  </si>
  <si>
    <t>1549</t>
  </si>
  <si>
    <t>11011525T000003505047-2024年北京空港型国家物流枢纽大兴机场片区建设运营评价委托服务</t>
  </si>
  <si>
    <t>全面统计梳理北京空港型国家物流枢纽大兴片区建设进展情况，包括建设运营主体培育情况、物流业务运行情况、服务能力情况、物流资源集聚情况、物流通道建设情况、社会贡献情况等；对标国家发展改革委枢纽评价标准，结合北京空港型国家物流枢大兴片区情况和特点，配合北京市、大兴区发改委开展大兴片区评价工作；结合临空经济区发展，以及现代物流体系建设的实际，深入分析枢纽运行存在问题和短板，并提出针对性举措和建议。</t>
  </si>
  <si>
    <t>管委会专题调度次数</t>
  </si>
  <si>
    <t>成本预算控制数</t>
  </si>
  <si>
    <t>管委会满意度、入区企业满意率</t>
  </si>
  <si>
    <t>11011525T000003505103-2024年临空经济区高品质街道空间一体化设计导则编制技术服务</t>
  </si>
  <si>
    <t>完成临空经济区高品质街道空间一体化设计导则编制工作。</t>
  </si>
  <si>
    <t>提升临空区街道活力</t>
  </si>
  <si>
    <t>显著</t>
  </si>
  <si>
    <t>塑造临空区良好的城市风貌</t>
  </si>
  <si>
    <t>研究成果通过管委会审议或专家咨询</t>
  </si>
  <si>
    <t>通过</t>
  </si>
  <si>
    <t>完成专题时间</t>
  </si>
  <si>
    <t>研究成果及图集</t>
  </si>
  <si>
    <t>项目费用严格按照预算执行</t>
  </si>
  <si>
    <t>107.6</t>
  </si>
  <si>
    <t>11011525T000003505111-礼贤站南侧交通枢纽及P+R停车场一体化实施规划条件研究服务</t>
  </si>
  <si>
    <t>王鲁宁</t>
  </si>
  <si>
    <t>13120395451</t>
  </si>
  <si>
    <t>1、停车供需近期分析及远期停车评估
2、停车场在礼贤站南侧区域的适用性及必要性分析
3、交通枢纽及停车场一体化实施可行性研究</t>
  </si>
  <si>
    <t>课题研究中期考核通过率</t>
  </si>
  <si>
    <t>课题研究结题评审通过率题评审通过率</t>
  </si>
  <si>
    <t>课题（子课题）数量</t>
  </si>
  <si>
    <t>研究成果利用率或转化率</t>
  </si>
  <si>
    <t>课题研究总成本</t>
  </si>
  <si>
    <t>14.96</t>
  </si>
  <si>
    <t>11011525T000003505141-北京大兴国际机场陆侧捷运工程（临空经济区礼贤片区段）规划方案研究服务</t>
  </si>
  <si>
    <t>1、评估机场捷运系统衔接条件；
2、开展临空区捷运系统方案研究及比选；
3、提出衔接方案。</t>
  </si>
  <si>
    <t>研究成果数量（研究报告及分报告）</t>
  </si>
  <si>
    <t>5.96</t>
  </si>
  <si>
    <t>11011525T000003505160-北京大兴国际机场临空经济区会展片区区域交通评估项目咨询服务</t>
  </si>
  <si>
    <t>杨文智</t>
  </si>
  <si>
    <t>13811829932</t>
  </si>
  <si>
    <t>完成大兴国际会展中心片区区域交通评价及评价报告编制工作。</t>
  </si>
  <si>
    <t>成果印发情况</t>
  </si>
  <si>
    <t>年底取得批复</t>
  </si>
  <si>
    <t>评审通过率</t>
  </si>
  <si>
    <t>32</t>
  </si>
  <si>
    <t>11011525T000003507277-北京大兴国际会展中心和消费枢纽全过程跟踪审计服务</t>
  </si>
  <si>
    <t>81696053</t>
  </si>
  <si>
    <t>完成北京大兴国际会展中心和消费枢纽项目全过程跟踪审计工作。</t>
  </si>
  <si>
    <t>有效督促提高各专题成果质量比例</t>
  </si>
  <si>
    <t>有效提高各专题委托、实施的规范性</t>
  </si>
  <si>
    <t>完成会展消费片区全过程审计服务项目数量</t>
  </si>
  <si>
    <t>按专题需求出具审计复核意见或审计报告</t>
  </si>
  <si>
    <t>项目年度成本控制</t>
  </si>
  <si>
    <t>全程跟踪审计，做好过程监督</t>
  </si>
  <si>
    <t>北京大兴国际机场临空经济区（大兴）管理委员会政府购买服务预算财政拨款明细表</t>
  </si>
  <si>
    <t>北京市大兴区财政局政府购买服务指导性目录</t>
  </si>
  <si>
    <t>单位：万元（保留六位小数）</t>
  </si>
  <si>
    <t>代码</t>
  </si>
  <si>
    <t>一级目录</t>
  </si>
  <si>
    <t>二级目录</t>
  </si>
  <si>
    <t>三级目录</t>
  </si>
  <si>
    <t>备注</t>
  </si>
  <si>
    <t>编码（代码）</t>
  </si>
  <si>
    <t>政府购买服务目录及项目名称</t>
  </si>
  <si>
    <t>预算批复数</t>
  </si>
  <si>
    <t>614089</t>
  </si>
  <si>
    <t>北京大兴国际机场临空经济区（大兴）管理委员会本级</t>
  </si>
  <si>
    <t>A</t>
  </si>
  <si>
    <t xml:space="preserve">        公共服务</t>
  </si>
  <si>
    <t xml:space="preserve">   A01</t>
  </si>
  <si>
    <t xml:space="preserve">            公共安全服务</t>
  </si>
  <si>
    <t xml:space="preserve">      A0105</t>
  </si>
  <si>
    <t xml:space="preserve">               安全生产社会化服务—2025年度临空区管委会购买安全技术服务</t>
  </si>
  <si>
    <t>2120199-其他城乡社区管理事务支出</t>
  </si>
  <si>
    <t xml:space="preserve">   A11</t>
  </si>
  <si>
    <t xml:space="preserve">            城乡维护服务</t>
  </si>
  <si>
    <t xml:space="preserve">      A1101</t>
  </si>
  <si>
    <t xml:space="preserve">               公共设施管理服务—综保区内弱电及信息平台运维服务</t>
  </si>
  <si>
    <t xml:space="preserve">      A1102</t>
  </si>
  <si>
    <t xml:space="preserve">               城乡运行维护保障服务务—2025年临空区市政道路运维服务</t>
  </si>
  <si>
    <t xml:space="preserve">               城乡运行维护保障服务—2025年管廊运维服务</t>
  </si>
  <si>
    <t xml:space="preserve">   A15</t>
  </si>
  <si>
    <t xml:space="preserve">            公共信息与宣传服务</t>
  </si>
  <si>
    <t xml:space="preserve">      A1501</t>
  </si>
  <si>
    <t xml:space="preserve">                公共信息服务—2025年临空区大兴片区重要时间节点广告投放服务</t>
  </si>
  <si>
    <t>B</t>
  </si>
  <si>
    <t xml:space="preserve">         政府履职辅助性服务</t>
  </si>
  <si>
    <t xml:space="preserve">  B01</t>
  </si>
  <si>
    <t xml:space="preserve">            法律服务</t>
  </si>
  <si>
    <t xml:space="preserve">      B0101</t>
  </si>
  <si>
    <t xml:space="preserve">               法律顾问服务—临空区大兴片区管委会2025年法律顾问服务</t>
  </si>
  <si>
    <t xml:space="preserve">  B02</t>
  </si>
  <si>
    <t xml:space="preserve">            课题研究和社会调查服务</t>
  </si>
  <si>
    <t xml:space="preserve">      B0201</t>
  </si>
  <si>
    <t xml:space="preserve">               课题研究服务—2024年北京空港型国家物流枢纽大兴机场片区建设运营评价委托服务</t>
  </si>
  <si>
    <t xml:space="preserve">               课题研究服务—北京大兴国际机场陆侧捷运工程（临空经济区礼贤片区段）规划方案研究服务</t>
  </si>
  <si>
    <t xml:space="preserve">  B03</t>
  </si>
  <si>
    <t xml:space="preserve">            会计审计服务</t>
  </si>
  <si>
    <t xml:space="preserve">      B0302</t>
  </si>
  <si>
    <t xml:space="preserve">               审计服务—2025年审计服务</t>
  </si>
  <si>
    <t xml:space="preserve">               审计服务—北京大兴国际会展中心和消费枢纽全过程跟踪审计服务</t>
  </si>
  <si>
    <t xml:space="preserve">  B05</t>
  </si>
  <si>
    <t xml:space="preserve">            监督检查辅助服务</t>
  </si>
  <si>
    <t xml:space="preserve">      B0501</t>
  </si>
  <si>
    <t xml:space="preserve">               监督检查辅助服务—2025年度北京大兴国际机场临空经济区工程质量抽测技术服务</t>
  </si>
  <si>
    <t xml:space="preserve">               监督检查辅助服务—北京大兴国际机场临空经济区2025年建设工程消防验收技术服务</t>
  </si>
  <si>
    <t xml:space="preserve">               监督检查辅助服务—2025年临空区建设工程安全监督特种设备第三方检测服务</t>
  </si>
  <si>
    <t xml:space="preserve">  B07</t>
  </si>
  <si>
    <t xml:space="preserve">            评审、评估和评价服务</t>
  </si>
  <si>
    <t xml:space="preserve">      B0701</t>
  </si>
  <si>
    <t xml:space="preserve">               评审服务—北京大兴国际机场临空经济区2025年度固定资产投资项目节能审查技术咨询服务</t>
  </si>
  <si>
    <t xml:space="preserve">               评审服务—北京大兴国际机场临空经济区2025年度环境影响评价技术审核服务</t>
  </si>
  <si>
    <t xml:space="preserve">               评审服务—北京大兴国际机场临空经济区2025年度交通影响评价技术审核服务</t>
  </si>
  <si>
    <t xml:space="preserve">               评审服务—北京大兴国际机场临空经济区2025年度排污许可管理技术咨询服务</t>
  </si>
  <si>
    <t xml:space="preserve">               评审服务—北京大兴国际机场临空经济区2025年度水行政审批事项技术服务</t>
  </si>
  <si>
    <t xml:space="preserve">               评审服务—临空经济区2025年度政府投资项目审批技术服务</t>
  </si>
  <si>
    <t xml:space="preserve">      B0702</t>
  </si>
  <si>
    <t xml:space="preserve">               评估和评价服务—临空区（大兴）管委会2025年综窗受理系统等保测评服务</t>
  </si>
  <si>
    <t xml:space="preserve">               评估和评价服务—2025年北京大兴国际机场临空经济区（大兴）政务服务</t>
  </si>
  <si>
    <t xml:space="preserve">               评估和评价服务—2025年度临空经济区地价评估服务</t>
  </si>
  <si>
    <t xml:space="preserve">  B08</t>
  </si>
  <si>
    <t xml:space="preserve">            咨询服务</t>
  </si>
  <si>
    <t xml:space="preserve">      B0801</t>
  </si>
  <si>
    <t xml:space="preserve">               咨询服务—北京大兴国际机场临空区2025年信用信息归集咨询服务</t>
  </si>
  <si>
    <t xml:space="preserve">               咨询服务—北京大兴国际机场临空经济区（北京部分）2025年度责任规划师服务</t>
  </si>
  <si>
    <t xml:space="preserve">               咨询服务—临空经济区2024年度城市体检研究服务</t>
  </si>
  <si>
    <t xml:space="preserve">               咨询服务—北京大兴国际机场临空经济区（大兴）管委会2025年度绩效管理咨询服务</t>
  </si>
  <si>
    <t xml:space="preserve">               咨询服务—2025年委托大兴临空经济区产业发展促进服务项目</t>
  </si>
  <si>
    <t xml:space="preserve">               咨询服务—2025年国际账号运营服务</t>
  </si>
  <si>
    <t xml:space="preserve">               咨询服务—北京大兴国际机场临空经济区会展项目土地出让综合评估研究服务</t>
  </si>
  <si>
    <t xml:space="preserve">               咨询服务—北京大兴国际机场临空经济区“十五五”规划研究咨询服务</t>
  </si>
  <si>
    <t xml:space="preserve">               咨询服务—2025年度临空区两区建设专项服务</t>
  </si>
  <si>
    <t xml:space="preserve">               咨询服务—2024年临空经济区高品质街道空间一体化设计导则编制技术服务</t>
  </si>
  <si>
    <t xml:space="preserve">               咨询服务—礼贤站南侧交通枢纽及P+R停车场一体化实施规划条件研究服务</t>
  </si>
  <si>
    <t xml:space="preserve">               咨询服务—北京大兴国际机场临空经济区会展片区区域交通评估项目咨询服务</t>
  </si>
  <si>
    <t xml:space="preserve">  B10</t>
  </si>
  <si>
    <t xml:space="preserve">            信息化服务</t>
  </si>
  <si>
    <t xml:space="preserve">      B1001</t>
  </si>
  <si>
    <t xml:space="preserve">               机关信息系统开发与维护服务—临空区（大兴）管委会2025年综窗受理及审批极简化系统运维服务</t>
  </si>
  <si>
    <t xml:space="preserve">      B1004</t>
  </si>
  <si>
    <t xml:space="preserve">               其他适合通过市场化方式提供的信息化服务—临空区（大兴）管委会2025年综窗受理及审批极简化系统运维服务</t>
  </si>
  <si>
    <t xml:space="preserve">               其他适合通过市场化方式提供的信息化服务—北京大兴国际机场临空经济区（大兴）政务服务中心2025年相关信息化设备运维服务</t>
  </si>
  <si>
    <t xml:space="preserve">               其他适合通过市场化方式提供的信息化服务—聘任制工作人员薪酬管理系统服务</t>
  </si>
  <si>
    <t xml:space="preserve">               其他适合通过市场化方式提供的信息化服务—2025年大兴区政务云服务</t>
  </si>
  <si>
    <t xml:space="preserve">  B11</t>
  </si>
  <si>
    <t xml:space="preserve">            后勤服务</t>
  </si>
  <si>
    <t xml:space="preserve">      B1103</t>
  </si>
  <si>
    <t xml:space="preserve">               安全服务—2025年综保区安保服务</t>
  </si>
  <si>
    <t xml:space="preserve">      B1107</t>
  </si>
  <si>
    <t xml:space="preserve">               其他适合通过市场化方式提供的后勤服务—2025年综保区海关综合服务</t>
  </si>
  <si>
    <t xml:space="preserve">               其他适合通过市场化方式提供的后勤服务—2025年综保区基础运营（水、电、通信）保障服务</t>
  </si>
  <si>
    <t xml:space="preserve">               其他适合通过市场化方式提供的后勤服务—管委会搬家服务</t>
  </si>
  <si>
    <t xml:space="preserve">  B12</t>
  </si>
  <si>
    <t xml:space="preserve">            其他辅助性服务</t>
  </si>
  <si>
    <t xml:space="preserve">      B1202</t>
  </si>
  <si>
    <t xml:space="preserve">               档案管理服务—2025年档案整编著录及数字化技术服务</t>
  </si>
  <si>
    <t xml:space="preserve">      A150401</t>
  </si>
  <si>
    <t xml:space="preserve">                公共信息系统开发与维护服务-信息化运行维护费-1</t>
  </si>
  <si>
    <t>2010607 信息化建设</t>
  </si>
  <si>
    <t xml:space="preserve">   A16</t>
  </si>
  <si>
    <t xml:space="preserve">            行业管理服务</t>
  </si>
  <si>
    <t xml:space="preserve">      A160501</t>
  </si>
  <si>
    <t xml:space="preserve">                行业规范服务-2023年度行政事业性国有资产报告核查服务</t>
  </si>
  <si>
    <t>2010608 财政委托业务支出</t>
  </si>
  <si>
    <t xml:space="preserve">      A160502</t>
  </si>
  <si>
    <t xml:space="preserve">                行业规范服务-2024年事业单位及事业单位所办企业产权登记核查服务</t>
  </si>
  <si>
    <t xml:space="preserve">      A160503</t>
  </si>
  <si>
    <t xml:space="preserve">                行业规范服务-2024年度财政支出预算绩效管理工作服务</t>
  </si>
  <si>
    <t xml:space="preserve">      A160601</t>
  </si>
  <si>
    <t xml:space="preserve">                标准制修订服务-质量管理体系年服务</t>
  </si>
  <si>
    <t>2010699 其他财政事务支出</t>
  </si>
  <si>
    <t xml:space="preserve">   A17</t>
  </si>
  <si>
    <t xml:space="preserve">            技术性公共服务</t>
  </si>
  <si>
    <t xml:space="preserve">      A170101</t>
  </si>
  <si>
    <t xml:space="preserve">                技术评审鉴定评估服务-公立医院薪酬制度改革财务咨询服务</t>
  </si>
  <si>
    <t xml:space="preserve">      A170102</t>
  </si>
  <si>
    <t xml:space="preserve">                技术评审鉴定评估服务-财政监督咨询服务</t>
  </si>
  <si>
    <t xml:space="preserve">      A170103</t>
  </si>
  <si>
    <t xml:space="preserve">                技术评审鉴定评估服务-大兴区财政承受能力论证评估服务</t>
  </si>
  <si>
    <t xml:space="preserve">      A170104</t>
  </si>
  <si>
    <t xml:space="preserve">                技术评审鉴定评估服务-2024年度财政投资评审工作服务</t>
  </si>
  <si>
    <t xml:space="preserve">      A170105</t>
  </si>
  <si>
    <t xml:space="preserve">                技术评审鉴定评估服务-2024年集体经营性建设用地财务成本估算及资产评估服务</t>
  </si>
  <si>
    <t xml:space="preserve">   B01</t>
  </si>
  <si>
    <t xml:space="preserve">      B010201</t>
  </si>
  <si>
    <t xml:space="preserve">                法律咨询服务-聘请法律顾问服务</t>
  </si>
  <si>
    <t xml:space="preserve">      B010202</t>
  </si>
  <si>
    <t xml:space="preserve">                法律咨询服务-政府采购专项案件法律咨询服务</t>
  </si>
  <si>
    <t xml:space="preserve">   B07</t>
  </si>
  <si>
    <t xml:space="preserve">      B070201</t>
  </si>
  <si>
    <t xml:space="preserve">                评估和评价服务-2024年行政事业单位内控外评工作服务</t>
  </si>
  <si>
    <t xml:space="preserve">   B11</t>
  </si>
  <si>
    <t xml:space="preserve">      B110201</t>
  </si>
  <si>
    <t xml:space="preserve">                物业管理服务-物业管理-3</t>
  </si>
  <si>
    <t>614012E0701</t>
  </si>
  <si>
    <t>财政业务评审服务</t>
  </si>
  <si>
    <t>614012E0702</t>
  </si>
  <si>
    <t>财政业务评估服务</t>
  </si>
  <si>
    <t>614012E1106</t>
  </si>
  <si>
    <t>信息化系统建设</t>
  </si>
  <si>
    <t>614012E1107</t>
  </si>
  <si>
    <t>信息化咨询服务</t>
  </si>
  <si>
    <t>614012E1108</t>
  </si>
  <si>
    <t>绩效平台系统建设</t>
  </si>
  <si>
    <t>614012E12</t>
  </si>
  <si>
    <t>后勤服务</t>
  </si>
  <si>
    <t>614012E1201</t>
  </si>
  <si>
    <t>办公设备维修保养服务</t>
  </si>
  <si>
    <t>614012E1202</t>
  </si>
  <si>
    <t>物业服务</t>
  </si>
  <si>
    <t>614012E1203</t>
  </si>
  <si>
    <t>安全服务</t>
  </si>
  <si>
    <t>614012E1204</t>
  </si>
  <si>
    <t>印刷服务</t>
  </si>
  <si>
    <t>614012E1205</t>
  </si>
  <si>
    <t>餐饮服务</t>
  </si>
  <si>
    <t>614012E1206</t>
  </si>
  <si>
    <t>其它</t>
  </si>
  <si>
    <t>614012F</t>
  </si>
  <si>
    <t>其他</t>
  </si>
  <si>
    <t>614012F01</t>
  </si>
  <si>
    <t>其他适宜由社会力量承担的服务事项</t>
  </si>
  <si>
    <t>614012F0101</t>
  </si>
  <si>
    <t>614012F0102</t>
  </si>
  <si>
    <t>委托招标代理服务</t>
  </si>
  <si>
    <t>部门（单位）整体支出绩效目标申报表</t>
  </si>
  <si>
    <t>（ 2025 年度）</t>
  </si>
  <si>
    <t>部门（单位）名称</t>
  </si>
  <si>
    <t>部门（单位）总体资金情况（万元）</t>
  </si>
  <si>
    <t>资金总额：</t>
  </si>
  <si>
    <t>基本支出：</t>
  </si>
  <si>
    <t>项目支出：</t>
  </si>
  <si>
    <t>部门（单位）绩效目标</t>
  </si>
  <si>
    <t>为全面落实好市委市政府、区委区政府重要决策部署，加快临空经济区大兴片区建设发展，一是注重统筹优化。认真梳理临空经济区“十四五”规划、临空区三年行动计划（2023-2025）、两区和综保区考核、大兴区平原新城高质量发展实施方案、“双枢纽”国际消费桥头堡实施方案（2021-2025）等重要文件，对标对表，将发展指标、重点任务、重要工程作为重点。二是注重落实上级要求。梳理市政府办公厅、市发改委等市级关注事项，对照历次审计整改事项，结合区委区政府管委会工作报告落实要求。三是与绩效考核相统一。各项任务按照“四个明确”要求，落实到各部门的年度绩效目标考核任务中。</t>
  </si>
  <si>
    <t>绩效指标</t>
  </si>
  <si>
    <t>任务</t>
  </si>
  <si>
    <t>指标名称</t>
  </si>
  <si>
    <t>指标内容和指标值</t>
  </si>
  <si>
    <t>发展指标</t>
  </si>
  <si>
    <t>外贸进出口贸易总额、实际利用外资、新增外资企业、规上企业营收、招商企业实现全口径税收、固定资产投资、土地出让价款。</t>
  </si>
  <si>
    <t>实现外贸进出口贸易总额不少于 66 亿元。
完成实际利用外资不少于 5000 万美元。
新增外资企业不少于 60 家。
规上企业营收实现 400 亿元以上。
招商企业实现全口径税收 6.5 亿元。
完成固定资产投资 50.1 亿元。
完成土地出让价款 7.5 亿元。</t>
  </si>
  <si>
    <t>国际消费枢纽和会展中心专项任务</t>
  </si>
  <si>
    <t>土地供应、规划设计</t>
  </si>
  <si>
    <t>深化研究消费枢纽项目开发周期、投资测算；开展土地开发前期工作。
统筹推进拆迁腾退，完成会展一期项目及大礼路代拆部分的腾退补偿。
统筹推进完成会展一期土地征收，完成会展一期土地出让专项研究。
完成会展一期及配套项目外围保障道路设计、市政综合及河道设计方案，做好规划条件研究的技术支撑。
研究临空区大兴片区与机场间捷运系统的线网规划。</t>
  </si>
  <si>
    <t>规划计划</t>
  </si>
  <si>
    <t>“十五五”时期临空区大兴片区规划研究、三年行动计划2025年任务要点、平原新城高质量发展、综保区绩效评估工作</t>
  </si>
  <si>
    <t>开展“十五五”时期临空区大兴片区规划研究。
统筹落实临空区大兴片区三年行动计划2025年任务要点。
统筹落实京津冀协同发展、“双枢纽”消费桥头堡实施方案、平原新城高质量发展、北京空港型国家物流枢纽大兴机场片区、“十四五”规划专项目标任务。
统筹落实综保区绩效评估工作。
统筹落实“两区”重点园区（组团）发展提升专项行动评价工作。
统筹落实国际消费中心城市建设、市“两区”建设要点目标任务。</t>
  </si>
  <si>
    <t>土地开发</t>
  </si>
  <si>
    <t>地块策划</t>
  </si>
  <si>
    <t>推出不少于 5 个项目地块策划</t>
  </si>
  <si>
    <t>重点项目开工建设
重点项目落地</t>
  </si>
  <si>
    <t>推动2个重点项目开工建设，推动3个重点项目落地。</t>
  </si>
  <si>
    <t>两区建设</t>
  </si>
  <si>
    <t>制度创新
贸易发展
营商环境建设</t>
  </si>
  <si>
    <t>调研重点产业领域制度、政策、模式创新诉求，形成并上报不少于10项政策诉求或政策建议。提炼报送不少于3个创新实践案例。
建立临床急需药械进口服务工作机制。推进大兴机场进口冰鲜水产品指定监管场地验收投用。
研究探索城镇污水排入排水管网许可与排污许可一体化办理，一次出证，实现“跨领域、跨部门”审批事项联动办理。</t>
  </si>
  <si>
    <t>区域协同发展</t>
  </si>
  <si>
    <t>加强区域协同发展</t>
  </si>
  <si>
    <t>配合北京大兴国际机场临空经济区体制机制优化工作。
深化京津冀政务服务一体化发展，推出更多资质资格互认场景化应用清单</t>
  </si>
  <si>
    <t>其他说明的问题</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</si>
</sst>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00_ "/>
  </numFmts>
  <fonts count="77">
    <font>
      <sz val="11"/>
      <color indexed="8"/>
      <name val="宋体"/>
      <charset val="1"/>
      <scheme val="minor"/>
    </font>
    <font>
      <sz val="11"/>
      <color theme="1"/>
      <name val="宋体"/>
      <charset val="134"/>
      <scheme val="minor"/>
    </font>
    <font>
      <b/>
      <sz val="14"/>
      <color theme="1"/>
      <name val="宋体"/>
      <charset val="134"/>
    </font>
    <font>
      <sz val="10.5"/>
      <color rgb="FF000000"/>
      <name val="宋体"/>
      <charset val="134"/>
    </font>
    <font>
      <sz val="10.5"/>
      <color theme="1"/>
      <name val="宋体"/>
      <charset val="134"/>
    </font>
    <font>
      <sz val="10"/>
      <color indexed="8"/>
      <name val="宋体"/>
      <charset val="1"/>
      <scheme val="minor"/>
    </font>
    <font>
      <sz val="10.5"/>
      <color indexed="8"/>
      <name val="宋体"/>
      <charset val="1"/>
      <scheme val="minor"/>
    </font>
    <font>
      <sz val="9"/>
      <color rgb="FF000000"/>
      <name val="宋体"/>
      <charset val="134"/>
    </font>
    <font>
      <sz val="11"/>
      <name val="宋体"/>
      <charset val="134"/>
    </font>
    <font>
      <b/>
      <sz val="11"/>
      <name val="宋体"/>
      <charset val="134"/>
    </font>
    <font>
      <sz val="11"/>
      <color indexed="8"/>
      <name val="宋体"/>
      <charset val="134"/>
    </font>
    <font>
      <b/>
      <sz val="14"/>
      <name val="宋体"/>
      <charset val="134"/>
    </font>
    <font>
      <b/>
      <sz val="16"/>
      <name val="宋体"/>
      <charset val="134"/>
    </font>
    <font>
      <b/>
      <sz val="10"/>
      <name val="宋体"/>
      <charset val="134"/>
    </font>
    <font>
      <sz val="10"/>
      <name val="宋体"/>
      <charset val="134"/>
    </font>
    <font>
      <sz val="11"/>
      <color indexed="10"/>
      <name val="宋体"/>
      <charset val="134"/>
    </font>
    <font>
      <sz val="9"/>
      <name val="宋体"/>
      <charset val="134"/>
    </font>
    <font>
      <sz val="12"/>
      <name val="宋体"/>
      <charset val="134"/>
    </font>
    <font>
      <sz val="9"/>
      <name val="SimSun"/>
      <charset val="134"/>
    </font>
    <font>
      <b/>
      <sz val="9"/>
      <name val="黑体"/>
      <charset val="134"/>
    </font>
    <font>
      <b/>
      <sz val="12"/>
      <color rgb="FF000000"/>
      <name val="宋体"/>
      <charset val="134"/>
    </font>
    <font>
      <b/>
      <sz val="12"/>
      <name val="宋体"/>
      <charset val="134"/>
    </font>
    <font>
      <sz val="10"/>
      <name val="SimSun"/>
      <charset val="134"/>
    </font>
    <font>
      <b/>
      <sz val="11"/>
      <color indexed="8"/>
      <name val="黑体"/>
      <charset val="134"/>
    </font>
    <font>
      <sz val="10"/>
      <color indexed="8"/>
      <name val="Arial"/>
      <charset val="134"/>
    </font>
    <font>
      <sz val="10"/>
      <color indexed="8"/>
      <name val="宋体"/>
      <charset val="134"/>
    </font>
    <font>
      <b/>
      <sz val="9"/>
      <color indexed="8"/>
      <name val="宋体"/>
      <charset val="134"/>
    </font>
    <font>
      <b/>
      <sz val="10"/>
      <color indexed="8"/>
      <name val="宋体"/>
      <charset val="134"/>
    </font>
    <font>
      <sz val="9"/>
      <color indexed="8"/>
      <name val="Arial"/>
      <charset val="134"/>
    </font>
    <font>
      <b/>
      <sz val="10"/>
      <color indexed="8"/>
      <name val="Arial"/>
      <charset val="134"/>
    </font>
    <font>
      <sz val="9"/>
      <color indexed="8"/>
      <name val="宋体"/>
      <charset val="134"/>
    </font>
    <font>
      <sz val="16"/>
      <color indexed="8"/>
      <name val="仿宋_GB2312"/>
      <charset val="134"/>
    </font>
    <font>
      <b/>
      <sz val="11"/>
      <color rgb="FF000000"/>
      <name val="黑体"/>
      <charset val="134"/>
    </font>
    <font>
      <sz val="10.5"/>
      <name val="宋体"/>
      <charset val="134"/>
    </font>
    <font>
      <sz val="11"/>
      <color rgb="FF000000"/>
      <name val="宋体"/>
      <charset val="134"/>
    </font>
    <font>
      <sz val="10"/>
      <color rgb="FF000000"/>
      <name val="宋体"/>
      <charset val="134"/>
    </font>
    <font>
      <b/>
      <sz val="10"/>
      <color rgb="FF000000"/>
      <name val="宋体"/>
      <charset val="134"/>
    </font>
    <font>
      <b/>
      <sz val="9"/>
      <color rgb="FF000000"/>
      <name val="宋体"/>
      <charset val="134"/>
    </font>
    <font>
      <sz val="9"/>
      <color indexed="8"/>
      <name val="宋体"/>
      <charset val="1"/>
      <scheme val="minor"/>
    </font>
    <font>
      <b/>
      <sz val="9"/>
      <name val="宋体"/>
      <charset val="134"/>
    </font>
    <font>
      <b/>
      <sz val="10"/>
      <color indexed="8"/>
      <name val="黑体"/>
      <charset val="134"/>
    </font>
    <font>
      <sz val="9"/>
      <color indexed="8"/>
      <name val="Arial Unicode MS"/>
      <charset val="134"/>
    </font>
    <font>
      <b/>
      <sz val="9"/>
      <color indexed="8"/>
      <name val="Arial Unicode MS"/>
      <charset val="134"/>
    </font>
    <font>
      <b/>
      <sz val="9"/>
      <color rgb="FF000000"/>
      <name val="Arial Unicode MS"/>
      <charset val="134"/>
    </font>
    <font>
      <sz val="16"/>
      <color rgb="FF000000"/>
      <name val="仿宋_GB2312"/>
      <charset val="1"/>
    </font>
    <font>
      <b/>
      <sz val="12"/>
      <color indexed="8"/>
      <name val="黑体"/>
      <charset val="134"/>
    </font>
    <font>
      <sz val="8"/>
      <name val="宋体"/>
      <charset val="134"/>
    </font>
    <font>
      <b/>
      <sz val="14"/>
      <color indexed="8"/>
      <name val="黑体"/>
      <charset val="134"/>
    </font>
    <font>
      <sz val="8"/>
      <color indexed="8"/>
      <name val="Arial Unicode MS"/>
      <charset val="134"/>
    </font>
    <font>
      <b/>
      <sz val="8"/>
      <color indexed="8"/>
      <name val="Arial Unicode MS"/>
      <charset val="134"/>
    </font>
    <font>
      <b/>
      <sz val="8"/>
      <color indexed="8"/>
      <name val="宋体"/>
      <charset val="134"/>
    </font>
    <font>
      <sz val="8"/>
      <color indexed="8"/>
      <name val="宋体"/>
      <charset val="134"/>
    </font>
    <font>
      <b/>
      <sz val="16"/>
      <color rgb="FF000000"/>
      <name val="黑体"/>
      <charset val="134"/>
    </font>
    <font>
      <sz val="7.5"/>
      <name val="宋体"/>
      <charset val="134"/>
    </font>
    <font>
      <sz val="6"/>
      <color indexed="8"/>
      <name val="Arial Unicode MS"/>
      <charset val="134"/>
    </font>
    <font>
      <sz val="18"/>
      <color indexed="8"/>
      <name val="方正小标宋简体"/>
      <charset val="134"/>
    </font>
    <font>
      <sz val="16"/>
      <name val="仿宋_GB2312"/>
      <charset val="134"/>
    </font>
    <font>
      <sz val="9"/>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theme="3" tint="0.799981688894314"/>
        <bgColor indexed="64"/>
      </patternFill>
    </fill>
    <fill>
      <patternFill patternType="solid">
        <fgColor indexed="9"/>
        <bgColor indexed="9"/>
      </patternFill>
    </fill>
    <fill>
      <patternFill patternType="solid">
        <fgColor theme="3" tint="0.799981688894314"/>
        <bgColor rgb="FFEFF2F7"/>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4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diagonal/>
    </border>
    <border>
      <left/>
      <right/>
      <top style="thin">
        <color indexed="9"/>
      </top>
      <bottom/>
      <diagonal/>
    </border>
    <border>
      <left/>
      <right style="thin">
        <color indexed="9"/>
      </right>
      <top style="thin">
        <color indexed="9"/>
      </top>
      <bottom/>
      <diagonal/>
    </border>
    <border>
      <left style="thin">
        <color indexed="9"/>
      </left>
      <right/>
      <top style="thin">
        <color indexed="9"/>
      </top>
      <bottom style="thin">
        <color indexed="9"/>
      </bottom>
      <diagonal/>
    </border>
    <border>
      <left style="thin">
        <color rgb="FFC2C3C4"/>
      </left>
      <right style="thin">
        <color rgb="FFC2C3C4"/>
      </right>
      <top style="thin">
        <color rgb="FFC2C3C4"/>
      </top>
      <bottom style="thin">
        <color rgb="FFC2C3C4"/>
      </bottom>
      <diagonal/>
    </border>
    <border>
      <left style="thin">
        <color rgb="FFC0C0C0"/>
      </left>
      <right style="thin">
        <color rgb="FFC0C0C0"/>
      </right>
      <top style="thin">
        <color rgb="FFC0C0C0"/>
      </top>
      <bottom style="thin">
        <color rgb="FFC0C0C0"/>
      </bottom>
      <diagonal/>
    </border>
    <border>
      <left/>
      <right/>
      <top style="thin">
        <color indexed="9"/>
      </top>
      <bottom style="thin">
        <color indexed="9"/>
      </bottom>
      <diagonal/>
    </border>
    <border>
      <left/>
      <right/>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style="thin">
        <color rgb="FFFFFFFF"/>
      </left>
      <right style="thin">
        <color rgb="FFFFFFFF"/>
      </right>
      <top/>
      <bottom/>
      <diagonal/>
    </border>
    <border>
      <left style="thin">
        <color rgb="FFFFFFFF"/>
      </left>
      <right/>
      <top/>
      <bottom/>
      <diagonal/>
    </border>
    <border>
      <left style="medium">
        <color auto="1"/>
      </left>
      <right/>
      <top style="medium">
        <color auto="1"/>
      </top>
      <bottom/>
      <diagonal/>
    </border>
    <border>
      <left/>
      <right style="medium">
        <color auto="1"/>
      </right>
      <top style="medium">
        <color auto="1"/>
      </top>
      <bottom/>
      <diagonal/>
    </border>
    <border>
      <left/>
      <right/>
      <top style="medium">
        <color auto="1"/>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thin">
        <color indexed="8"/>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58" fillId="0" borderId="0" applyNumberFormat="0" applyFill="0" applyBorder="0" applyAlignment="0" applyProtection="0">
      <alignment vertical="center"/>
    </xf>
    <xf numFmtId="0" fontId="59" fillId="0" borderId="0" applyNumberFormat="0" applyFill="0" applyBorder="0" applyAlignment="0" applyProtection="0">
      <alignment vertical="center"/>
    </xf>
    <xf numFmtId="0" fontId="1" fillId="5" borderId="41" applyNumberFormat="0" applyFont="0" applyAlignment="0" applyProtection="0">
      <alignment vertical="center"/>
    </xf>
    <xf numFmtId="0" fontId="60" fillId="0" borderId="0" applyNumberFormat="0" applyFill="0" applyBorder="0" applyAlignment="0" applyProtection="0">
      <alignment vertical="center"/>
    </xf>
    <xf numFmtId="0" fontId="61"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63" fillId="0" borderId="42" applyNumberFormat="0" applyFill="0" applyAlignment="0" applyProtection="0">
      <alignment vertical="center"/>
    </xf>
    <xf numFmtId="0" fontId="64" fillId="0" borderId="42" applyNumberFormat="0" applyFill="0" applyAlignment="0" applyProtection="0">
      <alignment vertical="center"/>
    </xf>
    <xf numFmtId="0" fontId="65" fillId="0" borderId="43" applyNumberFormat="0" applyFill="0" applyAlignment="0" applyProtection="0">
      <alignment vertical="center"/>
    </xf>
    <xf numFmtId="0" fontId="65" fillId="0" borderId="0" applyNumberFormat="0" applyFill="0" applyBorder="0" applyAlignment="0" applyProtection="0">
      <alignment vertical="center"/>
    </xf>
    <xf numFmtId="0" fontId="66" fillId="6" borderId="44" applyNumberFormat="0" applyAlignment="0" applyProtection="0">
      <alignment vertical="center"/>
    </xf>
    <xf numFmtId="0" fontId="67" fillId="7" borderId="45" applyNumberFormat="0" applyAlignment="0" applyProtection="0">
      <alignment vertical="center"/>
    </xf>
    <xf numFmtId="0" fontId="68" fillId="7" borderId="44" applyNumberFormat="0" applyAlignment="0" applyProtection="0">
      <alignment vertical="center"/>
    </xf>
    <xf numFmtId="0" fontId="69" fillId="8" borderId="46" applyNumberFormat="0" applyAlignment="0" applyProtection="0">
      <alignment vertical="center"/>
    </xf>
    <xf numFmtId="0" fontId="70" fillId="0" borderId="47" applyNumberFormat="0" applyFill="0" applyAlignment="0" applyProtection="0">
      <alignment vertical="center"/>
    </xf>
    <xf numFmtId="0" fontId="71" fillId="0" borderId="48" applyNumberFormat="0" applyFill="0" applyAlignment="0" applyProtection="0">
      <alignment vertical="center"/>
    </xf>
    <xf numFmtId="0" fontId="72" fillId="9" borderId="0" applyNumberFormat="0" applyBorder="0" applyAlignment="0" applyProtection="0">
      <alignment vertical="center"/>
    </xf>
    <xf numFmtId="0" fontId="73" fillId="10" borderId="0" applyNumberFormat="0" applyBorder="0" applyAlignment="0" applyProtection="0">
      <alignment vertical="center"/>
    </xf>
    <xf numFmtId="0" fontId="74" fillId="11" borderId="0" applyNumberFormat="0" applyBorder="0" applyAlignment="0" applyProtection="0">
      <alignment vertical="center"/>
    </xf>
    <xf numFmtId="0" fontId="75" fillId="12" borderId="0" applyNumberFormat="0" applyBorder="0" applyAlignment="0" applyProtection="0">
      <alignment vertical="center"/>
    </xf>
    <xf numFmtId="0" fontId="76" fillId="13" borderId="0" applyNumberFormat="0" applyBorder="0" applyAlignment="0" applyProtection="0">
      <alignment vertical="center"/>
    </xf>
    <xf numFmtId="0" fontId="76" fillId="14" borderId="0" applyNumberFormat="0" applyBorder="0" applyAlignment="0" applyProtection="0">
      <alignment vertical="center"/>
    </xf>
    <xf numFmtId="0" fontId="75" fillId="15" borderId="0" applyNumberFormat="0" applyBorder="0" applyAlignment="0" applyProtection="0">
      <alignment vertical="center"/>
    </xf>
    <xf numFmtId="0" fontId="75" fillId="16" borderId="0" applyNumberFormat="0" applyBorder="0" applyAlignment="0" applyProtection="0">
      <alignment vertical="center"/>
    </xf>
    <xf numFmtId="0" fontId="76" fillId="17" borderId="0" applyNumberFormat="0" applyBorder="0" applyAlignment="0" applyProtection="0">
      <alignment vertical="center"/>
    </xf>
    <xf numFmtId="0" fontId="76" fillId="18" borderId="0" applyNumberFormat="0" applyBorder="0" applyAlignment="0" applyProtection="0">
      <alignment vertical="center"/>
    </xf>
    <xf numFmtId="0" fontId="75" fillId="19" borderId="0" applyNumberFormat="0" applyBorder="0" applyAlignment="0" applyProtection="0">
      <alignment vertical="center"/>
    </xf>
    <xf numFmtId="0" fontId="75" fillId="20" borderId="0" applyNumberFormat="0" applyBorder="0" applyAlignment="0" applyProtection="0">
      <alignment vertical="center"/>
    </xf>
    <xf numFmtId="0" fontId="76" fillId="21" borderId="0" applyNumberFormat="0" applyBorder="0" applyAlignment="0" applyProtection="0">
      <alignment vertical="center"/>
    </xf>
    <xf numFmtId="0" fontId="76" fillId="22" borderId="0" applyNumberFormat="0" applyBorder="0" applyAlignment="0" applyProtection="0">
      <alignment vertical="center"/>
    </xf>
    <xf numFmtId="0" fontId="75" fillId="23" borderId="0" applyNumberFormat="0" applyBorder="0" applyAlignment="0" applyProtection="0">
      <alignment vertical="center"/>
    </xf>
    <xf numFmtId="0" fontId="75" fillId="24" borderId="0" applyNumberFormat="0" applyBorder="0" applyAlignment="0" applyProtection="0">
      <alignment vertical="center"/>
    </xf>
    <xf numFmtId="0" fontId="76" fillId="25" borderId="0" applyNumberFormat="0" applyBorder="0" applyAlignment="0" applyProtection="0">
      <alignment vertical="center"/>
    </xf>
    <xf numFmtId="0" fontId="76" fillId="26" borderId="0" applyNumberFormat="0" applyBorder="0" applyAlignment="0" applyProtection="0">
      <alignment vertical="center"/>
    </xf>
    <xf numFmtId="0" fontId="75" fillId="27" borderId="0" applyNumberFormat="0" applyBorder="0" applyAlignment="0" applyProtection="0">
      <alignment vertical="center"/>
    </xf>
    <xf numFmtId="0" fontId="75" fillId="28" borderId="0" applyNumberFormat="0" applyBorder="0" applyAlignment="0" applyProtection="0">
      <alignment vertical="center"/>
    </xf>
    <xf numFmtId="0" fontId="76" fillId="29" borderId="0" applyNumberFormat="0" applyBorder="0" applyAlignment="0" applyProtection="0">
      <alignment vertical="center"/>
    </xf>
    <xf numFmtId="0" fontId="76" fillId="30" borderId="0" applyNumberFormat="0" applyBorder="0" applyAlignment="0" applyProtection="0">
      <alignment vertical="center"/>
    </xf>
    <xf numFmtId="0" fontId="75" fillId="31" borderId="0" applyNumberFormat="0" applyBorder="0" applyAlignment="0" applyProtection="0">
      <alignment vertical="center"/>
    </xf>
    <xf numFmtId="0" fontId="75" fillId="32" borderId="0" applyNumberFormat="0" applyBorder="0" applyAlignment="0" applyProtection="0">
      <alignment vertical="center"/>
    </xf>
    <xf numFmtId="0" fontId="76" fillId="33" borderId="0" applyNumberFormat="0" applyBorder="0" applyAlignment="0" applyProtection="0">
      <alignment vertical="center"/>
    </xf>
    <xf numFmtId="0" fontId="76" fillId="34" borderId="0" applyNumberFormat="0" applyBorder="0" applyAlignment="0" applyProtection="0">
      <alignment vertical="center"/>
    </xf>
    <xf numFmtId="0" fontId="75" fillId="35" borderId="0" applyNumberFormat="0" applyBorder="0" applyAlignment="0" applyProtection="0">
      <alignment vertical="center"/>
    </xf>
  </cellStyleXfs>
  <cellXfs count="243">
    <xf numFmtId="0" fontId="0" fillId="0" borderId="0" xfId="0" applyFont="1">
      <alignment vertical="center"/>
    </xf>
    <xf numFmtId="0" fontId="1" fillId="0" borderId="0" xfId="0" applyFont="1" applyFill="1" applyAlignment="1">
      <alignment vertical="center"/>
    </xf>
    <xf numFmtId="0" fontId="1" fillId="0" borderId="0" xfId="0" applyFont="1" applyFill="1" applyAlignment="1">
      <alignment horizontal="left" vertical="center"/>
    </xf>
    <xf numFmtId="0" fontId="2"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0" xfId="0" applyFont="1" applyAlignment="1">
      <alignment horizontal="center" vertical="center" wrapText="1"/>
    </xf>
    <xf numFmtId="0" fontId="6" fillId="0" borderId="6" xfId="0" applyFont="1" applyBorder="1" applyAlignment="1">
      <alignment horizontal="center" vertical="center" wrapText="1"/>
    </xf>
    <xf numFmtId="0" fontId="5"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11" xfId="0" applyNumberFormat="1" applyFont="1" applyFill="1" applyBorder="1" applyAlignment="1">
      <alignment horizontal="center" vertical="center" wrapText="1"/>
    </xf>
    <xf numFmtId="49" fontId="7" fillId="0" borderId="12"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0" fontId="0" fillId="0" borderId="11"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2" xfId="0" applyFont="1" applyBorder="1" applyAlignment="1">
      <alignment horizontal="center" vertical="center" wrapText="1"/>
    </xf>
    <xf numFmtId="0" fontId="8" fillId="0" borderId="0" xfId="0" applyFont="1" applyFill="1" applyBorder="1" applyAlignment="1"/>
    <xf numFmtId="0" fontId="9" fillId="0" borderId="0" xfId="0" applyFont="1" applyFill="1" applyBorder="1" applyAlignment="1"/>
    <xf numFmtId="0" fontId="9" fillId="0" borderId="0" xfId="0" applyFont="1" applyFill="1" applyBorder="1" applyAlignment="1">
      <alignment horizontal="center"/>
    </xf>
    <xf numFmtId="0" fontId="8" fillId="0" borderId="0" xfId="0" applyFont="1" applyFill="1" applyAlignment="1"/>
    <xf numFmtId="49" fontId="8" fillId="0" borderId="0" xfId="0" applyNumberFormat="1" applyFont="1" applyFill="1" applyBorder="1" applyAlignment="1"/>
    <xf numFmtId="0" fontId="8" fillId="0" borderId="0" xfId="0" applyFont="1" applyFill="1" applyBorder="1" applyAlignment="1">
      <alignment vertical="center"/>
    </xf>
    <xf numFmtId="0" fontId="8" fillId="0" borderId="0" xfId="0" applyFont="1" applyFill="1" applyBorder="1" applyAlignment="1">
      <alignment horizontal="right" vertical="center"/>
    </xf>
    <xf numFmtId="0" fontId="10" fillId="0" borderId="0" xfId="0" applyFont="1" applyFill="1" applyBorder="1" applyAlignment="1"/>
    <xf numFmtId="0" fontId="11" fillId="0" borderId="0" xfId="0" applyFont="1" applyFill="1" applyBorder="1" applyAlignment="1">
      <alignment horizontal="center"/>
    </xf>
    <xf numFmtId="0" fontId="11" fillId="0" borderId="0" xfId="0" applyFont="1" applyFill="1" applyBorder="1" applyAlignment="1">
      <alignment horizontal="center" vertical="center"/>
    </xf>
    <xf numFmtId="0" fontId="12" fillId="0" borderId="9" xfId="0" applyFont="1" applyFill="1" applyBorder="1" applyAlignment="1">
      <alignment horizontal="center" vertical="center"/>
    </xf>
    <xf numFmtId="0" fontId="9" fillId="0" borderId="0" xfId="0" applyFont="1" applyFill="1" applyBorder="1" applyAlignment="1">
      <alignment vertical="center"/>
    </xf>
    <xf numFmtId="0" fontId="13" fillId="0" borderId="1" xfId="0" applyFont="1" applyFill="1" applyBorder="1" applyAlignment="1">
      <alignment horizontal="center" vertical="center" wrapText="1"/>
    </xf>
    <xf numFmtId="0" fontId="9" fillId="2" borderId="1" xfId="0" applyFont="1" applyFill="1" applyBorder="1" applyAlignment="1">
      <alignment horizontal="center" vertical="center"/>
    </xf>
    <xf numFmtId="0" fontId="8" fillId="0" borderId="1" xfId="0" applyFont="1" applyFill="1" applyBorder="1" applyAlignment="1">
      <alignment horizontal="left" vertical="center"/>
    </xf>
    <xf numFmtId="0" fontId="14" fillId="0" borderId="1" xfId="0" applyFont="1" applyFill="1" applyBorder="1" applyAlignment="1">
      <alignment horizontal="left" vertical="center" wrapText="1"/>
    </xf>
    <xf numFmtId="0" fontId="8" fillId="0" borderId="1" xfId="0" applyFont="1" applyFill="1" applyBorder="1" applyAlignment="1">
      <alignment horizontal="center" vertical="center"/>
    </xf>
    <xf numFmtId="177" fontId="8" fillId="0" borderId="1" xfId="0" applyNumberFormat="1" applyFont="1" applyFill="1" applyBorder="1" applyAlignment="1">
      <alignment vertical="center"/>
    </xf>
    <xf numFmtId="0" fontId="8" fillId="0" borderId="1" xfId="0" applyFont="1" applyFill="1" applyBorder="1" applyAlignment="1">
      <alignment vertical="center"/>
    </xf>
    <xf numFmtId="0" fontId="11" fillId="0" borderId="0" xfId="0" applyFont="1" applyFill="1" applyBorder="1" applyAlignment="1">
      <alignment horizontal="right" vertical="center"/>
    </xf>
    <xf numFmtId="0" fontId="9" fillId="0" borderId="0" xfId="0" applyFont="1" applyFill="1" applyBorder="1" applyAlignment="1">
      <alignment horizontal="right" vertical="center"/>
    </xf>
    <xf numFmtId="0" fontId="14" fillId="0" borderId="1" xfId="0" applyFont="1" applyFill="1" applyBorder="1" applyAlignment="1">
      <alignment vertical="center"/>
    </xf>
    <xf numFmtId="0" fontId="14" fillId="0" borderId="1" xfId="0" applyFont="1" applyFill="1" applyBorder="1" applyAlignment="1">
      <alignment horizontal="center" vertical="center"/>
    </xf>
    <xf numFmtId="0" fontId="5" fillId="0" borderId="0" xfId="0" applyFont="1" applyFill="1" applyAlignment="1">
      <alignment vertical="center"/>
    </xf>
    <xf numFmtId="0" fontId="8" fillId="0" borderId="1" xfId="0" applyFont="1" applyFill="1" applyBorder="1" applyAlignment="1">
      <alignment vertical="center" wrapText="1"/>
    </xf>
    <xf numFmtId="49" fontId="8" fillId="0" borderId="1" xfId="0" applyNumberFormat="1" applyFont="1" applyFill="1" applyBorder="1" applyAlignment="1">
      <alignment horizontal="left" vertical="center" wrapText="1"/>
    </xf>
    <xf numFmtId="49" fontId="15" fillId="0" borderId="1" xfId="0" applyNumberFormat="1" applyFont="1" applyFill="1" applyBorder="1" applyAlignment="1">
      <alignment horizontal="left" vertical="center" wrapText="1"/>
    </xf>
    <xf numFmtId="0" fontId="14" fillId="0" borderId="1" xfId="0" applyFont="1" applyFill="1" applyBorder="1" applyAlignment="1">
      <alignment horizontal="center" vertical="center" wrapText="1"/>
    </xf>
    <xf numFmtId="0" fontId="16" fillId="0" borderId="1" xfId="0" applyFont="1" applyFill="1" applyBorder="1" applyAlignment="1">
      <alignment horizontal="left" vertical="top" wrapText="1"/>
    </xf>
    <xf numFmtId="0" fontId="14" fillId="0" borderId="14" xfId="0" applyFont="1" applyFill="1" applyBorder="1" applyAlignment="1">
      <alignment horizontal="center" vertical="center" wrapText="1"/>
    </xf>
    <xf numFmtId="0" fontId="14" fillId="0" borderId="15" xfId="0" applyFont="1" applyFill="1" applyBorder="1" applyAlignment="1">
      <alignment horizontal="center" vertical="center" wrapText="1"/>
    </xf>
    <xf numFmtId="0" fontId="14" fillId="0" borderId="1" xfId="0" applyFont="1" applyFill="1" applyBorder="1" applyAlignment="1">
      <alignment horizontal="left" vertical="center"/>
    </xf>
    <xf numFmtId="0" fontId="14"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3" fillId="0" borderId="1" xfId="0" applyFont="1" applyFill="1" applyBorder="1" applyAlignment="1">
      <alignment vertical="center" wrapText="1"/>
    </xf>
    <xf numFmtId="0" fontId="8" fillId="0" borderId="7" xfId="0" applyFont="1" applyFill="1" applyBorder="1" applyAlignment="1">
      <alignment horizontal="center"/>
    </xf>
    <xf numFmtId="0" fontId="14" fillId="0" borderId="1" xfId="0" applyFont="1" applyFill="1" applyBorder="1" applyAlignment="1">
      <alignment horizontal="center" vertical="center" shrinkToFit="1"/>
    </xf>
    <xf numFmtId="49" fontId="8" fillId="0" borderId="7" xfId="0" applyNumberFormat="1" applyFont="1" applyFill="1" applyBorder="1" applyAlignment="1">
      <alignment horizontal="left" vertical="center" wrapText="1"/>
    </xf>
    <xf numFmtId="0" fontId="8" fillId="0" borderId="14" xfId="0" applyFont="1" applyFill="1" applyBorder="1" applyAlignment="1">
      <alignment horizontal="center"/>
    </xf>
    <xf numFmtId="0" fontId="14" fillId="0" borderId="7" xfId="0" applyFont="1" applyFill="1" applyBorder="1" applyAlignment="1">
      <alignment vertical="center"/>
    </xf>
    <xf numFmtId="0" fontId="16" fillId="0" borderId="7" xfId="0" applyFont="1" applyFill="1" applyBorder="1" applyAlignment="1">
      <alignment horizontal="left" vertical="top" wrapText="1"/>
    </xf>
    <xf numFmtId="0" fontId="8" fillId="0" borderId="10" xfId="0" applyFont="1" applyFill="1" applyBorder="1" applyAlignment="1">
      <alignment horizontal="center"/>
    </xf>
    <xf numFmtId="0" fontId="8" fillId="0" borderId="1" xfId="0" applyFont="1" applyFill="1" applyBorder="1" applyAlignment="1"/>
    <xf numFmtId="0" fontId="14" fillId="0" borderId="1" xfId="0" applyFont="1" applyFill="1" applyBorder="1" applyAlignment="1"/>
    <xf numFmtId="0" fontId="17" fillId="0" borderId="0" xfId="0" applyFont="1" applyFill="1" applyBorder="1" applyAlignment="1">
      <alignment vertical="center"/>
    </xf>
    <xf numFmtId="0" fontId="18" fillId="0" borderId="16" xfId="0" applyFont="1" applyFill="1" applyBorder="1" applyAlignment="1">
      <alignment vertical="center" wrapText="1"/>
    </xf>
    <xf numFmtId="0" fontId="8" fillId="0" borderId="16" xfId="0" applyFont="1" applyFill="1" applyBorder="1" applyAlignment="1">
      <alignment vertical="center" wrapText="1"/>
    </xf>
    <xf numFmtId="0" fontId="16" fillId="0" borderId="16" xfId="0" applyFont="1" applyFill="1" applyBorder="1" applyAlignment="1">
      <alignment vertical="center" wrapText="1"/>
    </xf>
    <xf numFmtId="0" fontId="19" fillId="0" borderId="16" xfId="0" applyFont="1" applyFill="1" applyBorder="1" applyAlignment="1">
      <alignment horizontal="center" vertical="center"/>
    </xf>
    <xf numFmtId="0" fontId="20" fillId="0" borderId="16" xfId="0" applyFont="1" applyFill="1" applyBorder="1" applyAlignment="1">
      <alignment horizontal="center" vertical="center"/>
    </xf>
    <xf numFmtId="0" fontId="21" fillId="0" borderId="16" xfId="0" applyFont="1" applyFill="1" applyBorder="1" applyAlignment="1">
      <alignment horizontal="center" vertical="center"/>
    </xf>
    <xf numFmtId="0" fontId="18" fillId="0" borderId="17" xfId="0" applyFont="1" applyFill="1" applyBorder="1" applyAlignment="1">
      <alignment vertical="center" wrapText="1"/>
    </xf>
    <xf numFmtId="0" fontId="16" fillId="0" borderId="18" xfId="0" applyFont="1" applyFill="1" applyBorder="1" applyAlignment="1">
      <alignment horizontal="left" vertical="center" wrapText="1"/>
    </xf>
    <xf numFmtId="0" fontId="16" fillId="0" borderId="19" xfId="0" applyFont="1" applyFill="1" applyBorder="1" applyAlignment="1">
      <alignment horizontal="left" vertical="center" wrapText="1"/>
    </xf>
    <xf numFmtId="0" fontId="16" fillId="0" borderId="20" xfId="0" applyFont="1" applyFill="1" applyBorder="1" applyAlignment="1">
      <alignment horizontal="left" vertical="center" wrapText="1"/>
    </xf>
    <xf numFmtId="0" fontId="16" fillId="0" borderId="17" xfId="0" applyFont="1" applyFill="1" applyBorder="1" applyAlignment="1">
      <alignment vertical="center" wrapText="1"/>
    </xf>
    <xf numFmtId="0" fontId="22" fillId="0" borderId="21" xfId="0" applyFont="1" applyFill="1" applyBorder="1" applyAlignment="1">
      <alignment vertical="center" wrapText="1"/>
    </xf>
    <xf numFmtId="0" fontId="13" fillId="3" borderId="1" xfId="0" applyFont="1" applyFill="1" applyBorder="1" applyAlignment="1">
      <alignment horizontal="center" vertical="center" wrapText="1"/>
    </xf>
    <xf numFmtId="0" fontId="14" fillId="0" borderId="21" xfId="0" applyFont="1" applyFill="1" applyBorder="1" applyAlignment="1">
      <alignment vertical="center"/>
    </xf>
    <xf numFmtId="0" fontId="14" fillId="0" borderId="0" xfId="0" applyFont="1" applyFill="1" applyBorder="1" applyAlignment="1">
      <alignment vertical="center"/>
    </xf>
    <xf numFmtId="0" fontId="7" fillId="0" borderId="22" xfId="0" applyFont="1" applyBorder="1" applyAlignment="1">
      <alignment horizontal="left" vertical="center" wrapText="1"/>
    </xf>
    <xf numFmtId="4" fontId="7" fillId="0" borderId="23" xfId="0" applyNumberFormat="1" applyFont="1" applyBorder="1" applyAlignment="1">
      <alignment horizontal="right" vertical="center" wrapText="1"/>
    </xf>
    <xf numFmtId="0" fontId="7" fillId="0" borderId="23" xfId="0" applyFont="1" applyBorder="1" applyAlignment="1">
      <alignment horizontal="right" vertical="center" wrapText="1"/>
    </xf>
    <xf numFmtId="0" fontId="7" fillId="0" borderId="23" xfId="0" applyNumberFormat="1" applyFont="1" applyBorder="1" applyAlignment="1">
      <alignment horizontal="right" vertical="center" wrapText="1"/>
    </xf>
    <xf numFmtId="0" fontId="8" fillId="0" borderId="17" xfId="0" applyFont="1" applyFill="1" applyBorder="1" applyAlignment="1">
      <alignment vertical="center" wrapText="1"/>
    </xf>
    <xf numFmtId="0" fontId="16" fillId="0" borderId="17" xfId="0" applyFont="1" applyFill="1" applyBorder="1" applyAlignment="1">
      <alignment horizontal="right" vertical="center" wrapText="1"/>
    </xf>
    <xf numFmtId="0" fontId="18" fillId="0" borderId="21" xfId="0" applyFont="1" applyFill="1" applyBorder="1" applyAlignment="1">
      <alignment vertical="center" wrapText="1"/>
    </xf>
    <xf numFmtId="0" fontId="18" fillId="0" borderId="18" xfId="0" applyFont="1" applyFill="1" applyBorder="1" applyAlignment="1">
      <alignment vertical="center" wrapText="1"/>
    </xf>
    <xf numFmtId="0" fontId="22" fillId="0" borderId="24" xfId="0" applyFont="1" applyFill="1" applyBorder="1" applyAlignment="1">
      <alignment vertical="center" wrapText="1"/>
    </xf>
    <xf numFmtId="0" fontId="22" fillId="0" borderId="0" xfId="0" applyFont="1" applyFill="1" applyBorder="1" applyAlignment="1">
      <alignment vertical="center" wrapText="1"/>
    </xf>
    <xf numFmtId="0" fontId="18" fillId="0" borderId="1" xfId="0" applyFont="1" applyFill="1" applyBorder="1" applyAlignment="1">
      <alignment vertical="center" wrapText="1"/>
    </xf>
    <xf numFmtId="0" fontId="18" fillId="0" borderId="0" xfId="0" applyFont="1" applyFill="1" applyBorder="1" applyAlignment="1">
      <alignment vertical="center" wrapText="1"/>
    </xf>
    <xf numFmtId="0" fontId="17" fillId="0" borderId="1" xfId="0" applyFont="1" applyFill="1" applyBorder="1" applyAlignment="1">
      <alignment vertical="center"/>
    </xf>
    <xf numFmtId="0" fontId="23" fillId="0" borderId="0" xfId="0" applyFont="1" applyFill="1" applyBorder="1" applyAlignment="1">
      <alignment horizontal="center" wrapText="1"/>
    </xf>
    <xf numFmtId="0" fontId="24" fillId="0" borderId="0" xfId="0" applyFont="1" applyFill="1" applyBorder="1" applyAlignment="1">
      <alignment horizontal="justify" wrapText="1"/>
    </xf>
    <xf numFmtId="0" fontId="25" fillId="0" borderId="0" xfId="0" applyFont="1" applyFill="1" applyBorder="1" applyAlignment="1">
      <alignment horizontal="right" wrapText="1"/>
    </xf>
    <xf numFmtId="0" fontId="26" fillId="2"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6" fillId="0" borderId="1" xfId="0" applyFont="1" applyFill="1" applyBorder="1" applyAlignment="1">
      <alignment horizontal="center" vertical="center" wrapText="1"/>
    </xf>
    <xf numFmtId="176" fontId="28" fillId="0" borderId="1" xfId="0" applyNumberFormat="1" applyFont="1" applyFill="1" applyBorder="1" applyAlignment="1">
      <alignment horizontal="left" vertical="center" wrapText="1"/>
    </xf>
    <xf numFmtId="0" fontId="26" fillId="0" borderId="1" xfId="0" applyFont="1" applyFill="1" applyBorder="1" applyAlignment="1">
      <alignment horizontal="center" wrapText="1"/>
    </xf>
    <xf numFmtId="0" fontId="29" fillId="0" borderId="1" xfId="0" applyFont="1" applyFill="1" applyBorder="1" applyAlignment="1">
      <alignment horizontal="center" vertical="center" wrapText="1"/>
    </xf>
    <xf numFmtId="176" fontId="30" fillId="0" borderId="1" xfId="0" applyNumberFormat="1" applyFont="1" applyFill="1" applyBorder="1" applyAlignment="1">
      <alignment horizontal="justify" vertical="center" wrapText="1"/>
    </xf>
    <xf numFmtId="0" fontId="30" fillId="0" borderId="1" xfId="0" applyFont="1" applyFill="1" applyBorder="1" applyAlignment="1">
      <alignment horizontal="justify" vertical="center" wrapText="1"/>
    </xf>
    <xf numFmtId="0" fontId="24" fillId="0" borderId="1" xfId="0" applyFont="1" applyFill="1" applyBorder="1" applyAlignment="1">
      <alignment horizontal="justify" vertical="center" wrapText="1"/>
    </xf>
    <xf numFmtId="0" fontId="27" fillId="0" borderId="1" xfId="0" applyFont="1" applyFill="1" applyBorder="1" applyAlignment="1">
      <alignment horizontal="center" vertical="center" wrapText="1"/>
    </xf>
    <xf numFmtId="0" fontId="31" fillId="0" borderId="0" xfId="0" applyFont="1" applyFill="1" applyBorder="1" applyAlignment="1">
      <alignment horizontal="justify" vertical="center"/>
    </xf>
    <xf numFmtId="0" fontId="32" fillId="0" borderId="0"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33" fillId="0" borderId="25" xfId="0" applyFont="1" applyFill="1" applyBorder="1" applyAlignment="1">
      <alignment horizontal="center" vertical="center" wrapText="1"/>
    </xf>
    <xf numFmtId="0" fontId="33" fillId="0" borderId="25" xfId="0" applyFont="1" applyFill="1" applyBorder="1" applyAlignment="1">
      <alignment horizontal="right" vertical="center" wrapText="1"/>
    </xf>
    <xf numFmtId="0" fontId="21" fillId="2" borderId="26" xfId="0" applyFont="1" applyFill="1" applyBorder="1" applyAlignment="1">
      <alignment horizontal="center" vertical="center" wrapText="1"/>
    </xf>
    <xf numFmtId="0" fontId="20" fillId="2" borderId="27" xfId="0" applyFont="1" applyFill="1" applyBorder="1" applyAlignment="1">
      <alignment horizontal="center" vertical="center" wrapText="1"/>
    </xf>
    <xf numFmtId="0" fontId="21" fillId="0" borderId="26" xfId="0" applyFont="1" applyFill="1" applyBorder="1" applyAlignment="1">
      <alignment horizontal="center" vertical="center" wrapText="1"/>
    </xf>
    <xf numFmtId="176" fontId="21" fillId="0" borderId="27" xfId="0" applyNumberFormat="1" applyFont="1" applyFill="1" applyBorder="1" applyAlignment="1">
      <alignment horizontal="center" vertical="center" wrapText="1"/>
    </xf>
    <xf numFmtId="0" fontId="17" fillId="0" borderId="26" xfId="0" applyFont="1" applyFill="1" applyBorder="1" applyAlignment="1">
      <alignment horizontal="left" vertical="center" wrapText="1"/>
    </xf>
    <xf numFmtId="176" fontId="21" fillId="0" borderId="26" xfId="0" applyNumberFormat="1" applyFont="1" applyFill="1" applyBorder="1" applyAlignment="1">
      <alignment horizontal="center" vertical="center" wrapText="1"/>
    </xf>
    <xf numFmtId="0" fontId="7" fillId="0" borderId="28" xfId="0" applyFont="1" applyBorder="1">
      <alignment vertical="center"/>
    </xf>
    <xf numFmtId="0" fontId="34" fillId="0" borderId="28" xfId="0" applyFont="1" applyBorder="1">
      <alignment vertical="center"/>
    </xf>
    <xf numFmtId="0" fontId="7" fillId="0" borderId="29" xfId="0" applyFont="1" applyBorder="1">
      <alignment vertical="center"/>
    </xf>
    <xf numFmtId="0" fontId="20" fillId="0" borderId="28" xfId="0" applyFont="1" applyBorder="1" applyAlignment="1">
      <alignment horizontal="center" vertical="center"/>
    </xf>
    <xf numFmtId="0" fontId="7" fillId="0" borderId="30" xfId="0" applyFont="1" applyBorder="1">
      <alignment vertical="center"/>
    </xf>
    <xf numFmtId="0" fontId="7" fillId="0" borderId="30" xfId="0" applyFont="1" applyBorder="1" applyAlignment="1">
      <alignment horizontal="right" vertical="center"/>
    </xf>
    <xf numFmtId="0" fontId="35" fillId="0" borderId="31" xfId="0" applyFont="1" applyBorder="1">
      <alignment vertical="center"/>
    </xf>
    <xf numFmtId="0" fontId="36" fillId="4" borderId="22" xfId="0" applyFont="1" applyFill="1" applyBorder="1" applyAlignment="1">
      <alignment horizontal="center" vertical="center"/>
    </xf>
    <xf numFmtId="0" fontId="35" fillId="0" borderId="29" xfId="0" applyFont="1" applyBorder="1">
      <alignment vertical="center"/>
    </xf>
    <xf numFmtId="0" fontId="7" fillId="0" borderId="31" xfId="0" applyFont="1" applyBorder="1">
      <alignment vertical="center"/>
    </xf>
    <xf numFmtId="176" fontId="7" fillId="0" borderId="22" xfId="0" applyNumberFormat="1" applyFont="1" applyBorder="1" applyAlignment="1">
      <alignment horizontal="left" vertical="center" wrapText="1"/>
    </xf>
    <xf numFmtId="0" fontId="37" fillId="0" borderId="31" xfId="0" applyFont="1" applyBorder="1">
      <alignment vertical="center"/>
    </xf>
    <xf numFmtId="0" fontId="37" fillId="0" borderId="22" xfId="0" applyFont="1" applyBorder="1" applyAlignment="1">
      <alignment horizontal="left" vertical="center"/>
    </xf>
    <xf numFmtId="0" fontId="37" fillId="0" borderId="22" xfId="0" applyFont="1" applyBorder="1" applyAlignment="1">
      <alignment horizontal="center" vertical="center"/>
    </xf>
    <xf numFmtId="176" fontId="37" fillId="0" borderId="23" xfId="0" applyNumberFormat="1" applyFont="1" applyBorder="1" applyAlignment="1">
      <alignment horizontal="right" vertical="center"/>
    </xf>
    <xf numFmtId="0" fontId="37" fillId="0" borderId="29" xfId="0" applyFont="1" applyBorder="1">
      <alignment vertical="center"/>
    </xf>
    <xf numFmtId="0" fontId="7" fillId="0" borderId="32" xfId="0" applyFont="1" applyBorder="1">
      <alignment vertical="center"/>
    </xf>
    <xf numFmtId="0" fontId="7" fillId="0" borderId="33" xfId="0" applyFont="1" applyBorder="1">
      <alignment vertical="center"/>
    </xf>
    <xf numFmtId="176" fontId="7" fillId="0" borderId="23" xfId="0" applyNumberFormat="1" applyFont="1" applyBorder="1" applyAlignment="1">
      <alignment horizontal="right" vertical="center"/>
    </xf>
    <xf numFmtId="0" fontId="38" fillId="0" borderId="0" xfId="0" applyFont="1" applyFill="1">
      <alignment vertical="center"/>
    </xf>
    <xf numFmtId="0" fontId="39" fillId="0" borderId="0" xfId="0" applyFont="1" applyFill="1" applyBorder="1" applyAlignment="1">
      <alignment vertical="center"/>
    </xf>
    <xf numFmtId="0" fontId="38" fillId="0" borderId="0" xfId="0" applyFont="1">
      <alignment vertical="center"/>
    </xf>
    <xf numFmtId="0" fontId="16" fillId="0" borderId="0" xfId="0" applyFont="1" applyFill="1" applyBorder="1" applyAlignment="1">
      <alignment vertical="center"/>
    </xf>
    <xf numFmtId="0" fontId="21" fillId="0" borderId="0" xfId="0" applyFont="1" applyFill="1" applyBorder="1" applyAlignment="1">
      <alignment vertical="center"/>
    </xf>
    <xf numFmtId="0" fontId="40" fillId="0" borderId="0" xfId="0" applyFont="1" applyFill="1" applyBorder="1" applyAlignment="1">
      <alignment horizontal="center" vertical="center"/>
    </xf>
    <xf numFmtId="0" fontId="33" fillId="0" borderId="0" xfId="0" applyFont="1" applyFill="1" applyBorder="1" applyAlignment="1">
      <alignment horizontal="left" wrapText="1"/>
    </xf>
    <xf numFmtId="0" fontId="33" fillId="0" borderId="0" xfId="0" applyFont="1" applyFill="1" applyBorder="1" applyAlignment="1">
      <alignment horizontal="left" vertical="top" wrapText="1"/>
    </xf>
    <xf numFmtId="0" fontId="16" fillId="0" borderId="0" xfId="0" applyFont="1" applyFill="1" applyBorder="1" applyAlignment="1">
      <alignment horizontal="left" vertical="top" wrapText="1"/>
    </xf>
    <xf numFmtId="0" fontId="41" fillId="2" borderId="1" xfId="0" applyFont="1" applyFill="1" applyBorder="1" applyAlignment="1">
      <alignment horizontal="center" vertical="center" wrapText="1"/>
    </xf>
    <xf numFmtId="0" fontId="42" fillId="0" borderId="1" xfId="0" applyFont="1" applyFill="1" applyBorder="1" applyAlignment="1">
      <alignment horizontal="left" vertical="center" wrapText="1"/>
    </xf>
    <xf numFmtId="0" fontId="43" fillId="0" borderId="1" xfId="0" applyFont="1" applyFill="1" applyBorder="1" applyAlignment="1">
      <alignment horizontal="left" vertical="center" wrapText="1"/>
    </xf>
    <xf numFmtId="176" fontId="42" fillId="0" borderId="1" xfId="0" applyNumberFormat="1" applyFont="1" applyFill="1" applyBorder="1" applyAlignment="1">
      <alignment horizontal="center" vertical="center" wrapText="1"/>
    </xf>
    <xf numFmtId="176" fontId="26" fillId="0" borderId="1" xfId="0" applyNumberFormat="1" applyFont="1" applyFill="1" applyBorder="1" applyAlignment="1">
      <alignment horizontal="center" vertical="center" wrapText="1"/>
    </xf>
    <xf numFmtId="9" fontId="26" fillId="0" borderId="1" xfId="3" applyNumberFormat="1" applyFont="1" applyFill="1" applyBorder="1" applyAlignment="1">
      <alignment horizontal="center" vertical="center" wrapText="1"/>
    </xf>
    <xf numFmtId="0" fontId="41" fillId="0" borderId="1" xfId="0" applyFont="1" applyFill="1" applyBorder="1" applyAlignment="1">
      <alignment horizontal="center" vertical="center" wrapText="1"/>
    </xf>
    <xf numFmtId="0" fontId="16" fillId="0" borderId="1" xfId="0" applyFont="1" applyFill="1" applyBorder="1" applyAlignment="1">
      <alignment horizontal="left" vertical="center" wrapText="1"/>
    </xf>
    <xf numFmtId="176" fontId="41" fillId="0" borderId="1" xfId="0" applyNumberFormat="1" applyFont="1" applyFill="1" applyBorder="1" applyAlignment="1">
      <alignment horizontal="center" vertical="center" wrapText="1"/>
    </xf>
    <xf numFmtId="176" fontId="30" fillId="0" borderId="1" xfId="0" applyNumberFormat="1" applyFont="1" applyFill="1" applyBorder="1" applyAlignment="1">
      <alignment horizontal="center" vertical="center" wrapText="1"/>
    </xf>
    <xf numFmtId="0" fontId="41" fillId="0" borderId="1" xfId="0" applyFont="1" applyFill="1" applyBorder="1" applyAlignment="1">
      <alignment horizontal="right" vertical="center" wrapText="1"/>
    </xf>
    <xf numFmtId="9" fontId="30" fillId="0" borderId="1" xfId="3" applyNumberFormat="1" applyFont="1" applyFill="1" applyBorder="1" applyAlignment="1">
      <alignment horizontal="center" vertical="center" wrapText="1"/>
    </xf>
    <xf numFmtId="0" fontId="26" fillId="0" borderId="1" xfId="0" applyFont="1" applyFill="1" applyBorder="1" applyAlignment="1">
      <alignment horizontal="left" vertical="center" wrapText="1"/>
    </xf>
    <xf numFmtId="0" fontId="26" fillId="0" borderId="1" xfId="0" applyFont="1" applyFill="1" applyBorder="1" applyAlignment="1">
      <alignment horizontal="right" vertical="center" wrapText="1"/>
    </xf>
    <xf numFmtId="0" fontId="44" fillId="0" borderId="0" xfId="0" applyFont="1" applyAlignment="1">
      <alignment horizontal="justify" vertical="center"/>
    </xf>
    <xf numFmtId="0" fontId="45" fillId="0" borderId="0" xfId="0" applyFont="1" applyFill="1" applyBorder="1" applyAlignment="1">
      <alignment horizontal="center" vertical="center"/>
    </xf>
    <xf numFmtId="0" fontId="33" fillId="0" borderId="25" xfId="0" applyFont="1" applyFill="1" applyBorder="1" applyAlignment="1">
      <alignment horizontal="left" wrapText="1"/>
    </xf>
    <xf numFmtId="0" fontId="33" fillId="0" borderId="25" xfId="0" applyFont="1" applyFill="1" applyBorder="1" applyAlignment="1">
      <alignment horizontal="right" wrapText="1"/>
    </xf>
    <xf numFmtId="0" fontId="26" fillId="2" borderId="34" xfId="0" applyFont="1" applyFill="1" applyBorder="1" applyAlignment="1">
      <alignment horizontal="center" vertical="center" wrapText="1"/>
    </xf>
    <xf numFmtId="0" fontId="26" fillId="2" borderId="35" xfId="0" applyFont="1" applyFill="1" applyBorder="1" applyAlignment="1">
      <alignment horizontal="center" vertical="center" wrapText="1"/>
    </xf>
    <xf numFmtId="0" fontId="26" fillId="2" borderId="36" xfId="0" applyFont="1" applyFill="1" applyBorder="1" applyAlignment="1">
      <alignment horizontal="center" vertical="center" wrapText="1"/>
    </xf>
    <xf numFmtId="0" fontId="30" fillId="2" borderId="37" xfId="0" applyFont="1" applyFill="1" applyBorder="1" applyAlignment="1">
      <alignment horizontal="center" vertical="center" wrapText="1"/>
    </xf>
    <xf numFmtId="0" fontId="30" fillId="2" borderId="38" xfId="0" applyFont="1" applyFill="1" applyBorder="1" applyAlignment="1">
      <alignment horizontal="center" vertical="center" wrapText="1"/>
    </xf>
    <xf numFmtId="0" fontId="30" fillId="0" borderId="38" xfId="0" applyFont="1" applyFill="1" applyBorder="1" applyAlignment="1">
      <alignment horizontal="left" vertical="center" wrapText="1"/>
    </xf>
    <xf numFmtId="176" fontId="30" fillId="0" borderId="39" xfId="0" applyNumberFormat="1" applyFont="1" applyFill="1" applyBorder="1" applyAlignment="1">
      <alignment horizontal="left" vertical="center" wrapText="1"/>
    </xf>
    <xf numFmtId="0" fontId="30" fillId="0" borderId="39" xfId="0" applyFont="1" applyFill="1" applyBorder="1" applyAlignment="1">
      <alignment horizontal="left" vertical="center" wrapText="1"/>
    </xf>
    <xf numFmtId="176" fontId="30" fillId="0" borderId="37" xfId="0" applyNumberFormat="1" applyFont="1" applyFill="1" applyBorder="1" applyAlignment="1">
      <alignment horizontal="left" vertical="center" wrapText="1"/>
    </xf>
    <xf numFmtId="176" fontId="17" fillId="0" borderId="37" xfId="0" applyNumberFormat="1" applyFont="1" applyFill="1" applyBorder="1" applyAlignment="1">
      <alignment horizontal="left" vertical="center"/>
    </xf>
    <xf numFmtId="176" fontId="30" fillId="0" borderId="38" xfId="0" applyNumberFormat="1" applyFont="1" applyFill="1" applyBorder="1" applyAlignment="1">
      <alignment horizontal="left" vertical="center" wrapText="1"/>
    </xf>
    <xf numFmtId="176" fontId="16" fillId="0" borderId="37" xfId="0" applyNumberFormat="1" applyFont="1" applyFill="1" applyBorder="1" applyAlignment="1">
      <alignment horizontal="left" vertical="center"/>
    </xf>
    <xf numFmtId="176" fontId="26" fillId="0" borderId="39" xfId="0" applyNumberFormat="1" applyFont="1" applyFill="1" applyBorder="1" applyAlignment="1">
      <alignment horizontal="right" wrapText="1"/>
    </xf>
    <xf numFmtId="0" fontId="17" fillId="0" borderId="37" xfId="0" applyFont="1" applyFill="1" applyBorder="1" applyAlignment="1">
      <alignment vertical="center"/>
    </xf>
    <xf numFmtId="0" fontId="30" fillId="0" borderId="26" xfId="0" applyFont="1" applyFill="1" applyBorder="1" applyAlignment="1">
      <alignment horizontal="left" vertical="center" wrapText="1"/>
    </xf>
    <xf numFmtId="176" fontId="26" fillId="0" borderId="27" xfId="0" applyNumberFormat="1" applyFont="1" applyFill="1" applyBorder="1" applyAlignment="1">
      <alignment horizontal="right" wrapText="1"/>
    </xf>
    <xf numFmtId="176" fontId="30" fillId="0" borderId="26" xfId="0" applyNumberFormat="1" applyFont="1" applyFill="1" applyBorder="1" applyAlignment="1">
      <alignment horizontal="left" vertical="center" wrapText="1"/>
    </xf>
    <xf numFmtId="0" fontId="30" fillId="0" borderId="27" xfId="0" applyFont="1" applyFill="1" applyBorder="1" applyAlignment="1">
      <alignment horizontal="left" vertical="center" wrapText="1"/>
    </xf>
    <xf numFmtId="0" fontId="26" fillId="0" borderId="26" xfId="0" applyFont="1" applyFill="1" applyBorder="1" applyAlignment="1">
      <alignment horizontal="left" vertical="center" wrapText="1"/>
    </xf>
    <xf numFmtId="176" fontId="26" fillId="0" borderId="27" xfId="0" applyNumberFormat="1" applyFont="1" applyFill="1" applyBorder="1" applyAlignment="1">
      <alignment horizontal="left" vertical="center" wrapText="1"/>
    </xf>
    <xf numFmtId="0" fontId="46" fillId="0" borderId="0" xfId="0" applyFont="1" applyFill="1" applyBorder="1" applyAlignment="1">
      <alignment vertical="center"/>
    </xf>
    <xf numFmtId="0" fontId="47" fillId="0" borderId="0" xfId="0" applyFont="1" applyFill="1" applyBorder="1" applyAlignment="1">
      <alignment horizontal="center" vertical="center"/>
    </xf>
    <xf numFmtId="0" fontId="16" fillId="0" borderId="0" xfId="0" applyFont="1" applyFill="1" applyBorder="1" applyAlignment="1">
      <alignment horizontal="left" wrapText="1"/>
    </xf>
    <xf numFmtId="0" fontId="48" fillId="2" borderId="1" xfId="0" applyFont="1" applyFill="1" applyBorder="1" applyAlignment="1">
      <alignment horizontal="center" vertical="center" wrapText="1"/>
    </xf>
    <xf numFmtId="0" fontId="48" fillId="2" borderId="11" xfId="0" applyFont="1" applyFill="1" applyBorder="1" applyAlignment="1">
      <alignment horizontal="center" vertical="center" wrapText="1"/>
    </xf>
    <xf numFmtId="0" fontId="48" fillId="2" borderId="12" xfId="0" applyFont="1" applyFill="1" applyBorder="1" applyAlignment="1">
      <alignment horizontal="center" vertical="center" wrapText="1"/>
    </xf>
    <xf numFmtId="0" fontId="49" fillId="0" borderId="1" xfId="0" applyFont="1" applyFill="1" applyBorder="1" applyAlignment="1">
      <alignment horizontal="left" vertical="center" wrapText="1"/>
    </xf>
    <xf numFmtId="0" fontId="48" fillId="0" borderId="1" xfId="0" applyFont="1" applyFill="1" applyBorder="1" applyAlignment="1">
      <alignment horizontal="center" vertical="center" wrapText="1"/>
    </xf>
    <xf numFmtId="176" fontId="50" fillId="0" borderId="1" xfId="0" applyNumberFormat="1" applyFont="1" applyFill="1" applyBorder="1" applyAlignment="1">
      <alignment horizontal="right" vertical="center" wrapText="1"/>
    </xf>
    <xf numFmtId="0" fontId="51" fillId="0" borderId="1" xfId="0" applyFont="1" applyFill="1" applyBorder="1" applyAlignment="1">
      <alignment horizontal="center" vertical="center" wrapText="1"/>
    </xf>
    <xf numFmtId="0" fontId="51" fillId="0" borderId="1" xfId="0" applyFont="1" applyFill="1" applyBorder="1" applyAlignment="1">
      <alignment horizontal="left" vertical="center" wrapText="1"/>
    </xf>
    <xf numFmtId="176" fontId="51" fillId="0" borderId="1" xfId="0" applyNumberFormat="1" applyFont="1" applyFill="1" applyBorder="1" applyAlignment="1">
      <alignment horizontal="right" vertical="center" wrapText="1"/>
    </xf>
    <xf numFmtId="0" fontId="51" fillId="0" borderId="1" xfId="0" applyFont="1" applyFill="1" applyBorder="1" applyAlignment="1">
      <alignment horizontal="right" vertical="center" wrapText="1"/>
    </xf>
    <xf numFmtId="0" fontId="46" fillId="0" borderId="1" xfId="0" applyFont="1" applyFill="1" applyBorder="1" applyAlignment="1">
      <alignment horizontal="left" vertical="center" wrapText="1"/>
    </xf>
    <xf numFmtId="0" fontId="51" fillId="0" borderId="40" xfId="0" applyFont="1" applyFill="1" applyBorder="1" applyAlignment="1">
      <alignment vertical="center" wrapText="1"/>
    </xf>
    <xf numFmtId="0" fontId="48" fillId="0" borderId="1" xfId="0" applyFont="1" applyFill="1" applyBorder="1" applyAlignment="1">
      <alignment horizontal="right" vertical="center" wrapText="1"/>
    </xf>
    <xf numFmtId="0" fontId="51" fillId="0" borderId="1" xfId="0" applyFont="1" applyFill="1" applyBorder="1" applyAlignment="1">
      <alignment vertical="center" wrapText="1"/>
    </xf>
    <xf numFmtId="0" fontId="39" fillId="0" borderId="11" xfId="0" applyFont="1" applyFill="1" applyBorder="1" applyAlignment="1">
      <alignment horizontal="center" vertical="center"/>
    </xf>
    <xf numFmtId="0" fontId="39" fillId="0" borderId="13" xfId="0" applyFont="1" applyFill="1" applyBorder="1" applyAlignment="1">
      <alignment horizontal="center" vertical="center"/>
    </xf>
    <xf numFmtId="0" fontId="39" fillId="0" borderId="12" xfId="0" applyFont="1" applyFill="1" applyBorder="1" applyAlignment="1">
      <alignment horizontal="center" vertical="center"/>
    </xf>
    <xf numFmtId="176" fontId="26" fillId="0" borderId="1" xfId="0" applyNumberFormat="1" applyFont="1" applyFill="1" applyBorder="1" applyAlignment="1">
      <alignment horizontal="right" vertical="center" wrapText="1"/>
    </xf>
    <xf numFmtId="176" fontId="16" fillId="0" borderId="0" xfId="0" applyNumberFormat="1" applyFont="1" applyFill="1" applyBorder="1" applyAlignment="1">
      <alignment vertical="center"/>
    </xf>
    <xf numFmtId="0" fontId="16" fillId="0" borderId="9" xfId="0" applyFont="1" applyFill="1" applyBorder="1" applyAlignment="1">
      <alignment horizontal="center" wrapText="1"/>
    </xf>
    <xf numFmtId="0" fontId="16" fillId="0" borderId="1" xfId="0" applyFont="1" applyFill="1" applyBorder="1" applyAlignment="1">
      <alignment vertical="center"/>
    </xf>
    <xf numFmtId="0" fontId="0" fillId="0" borderId="0" xfId="0" applyFont="1" applyFill="1">
      <alignment vertical="center"/>
    </xf>
    <xf numFmtId="0" fontId="52" fillId="0" borderId="0" xfId="0" applyFont="1" applyFill="1" applyAlignment="1">
      <alignment horizontal="center" vertical="center" wrapText="1"/>
    </xf>
    <xf numFmtId="176" fontId="52" fillId="0" borderId="0" xfId="0" applyNumberFormat="1" applyFont="1" applyFill="1" applyAlignment="1">
      <alignment horizontal="center" vertical="center" wrapText="1"/>
    </xf>
    <xf numFmtId="0" fontId="3" fillId="0" borderId="0" xfId="0" applyFont="1" applyFill="1" applyBorder="1" applyAlignment="1">
      <alignment horizontal="left" wrapText="1"/>
    </xf>
    <xf numFmtId="176" fontId="3" fillId="0" borderId="0" xfId="0" applyNumberFormat="1" applyFont="1" applyFill="1" applyBorder="1" applyAlignment="1">
      <alignment horizontal="left" vertical="top" wrapText="1"/>
    </xf>
    <xf numFmtId="0" fontId="3" fillId="0" borderId="0" xfId="0" applyFont="1" applyFill="1" applyBorder="1" applyAlignment="1">
      <alignment horizontal="left" vertical="top" wrapText="1"/>
    </xf>
    <xf numFmtId="0" fontId="14" fillId="4" borderId="1" xfId="0" applyFont="1" applyFill="1" applyBorder="1" applyAlignment="1">
      <alignment horizontal="center" vertical="center"/>
    </xf>
    <xf numFmtId="176" fontId="53" fillId="2" borderId="1" xfId="0" applyNumberFormat="1" applyFont="1" applyFill="1" applyBorder="1" applyAlignment="1">
      <alignment horizontal="center" vertical="center" wrapText="1"/>
    </xf>
    <xf numFmtId="0" fontId="53" fillId="2" borderId="1" xfId="0" applyFont="1" applyFill="1" applyBorder="1" applyAlignment="1">
      <alignment horizontal="center" vertical="center" wrapText="1"/>
    </xf>
    <xf numFmtId="176" fontId="49" fillId="0" borderId="1" xfId="0" applyNumberFormat="1" applyFont="1" applyFill="1" applyBorder="1" applyAlignment="1">
      <alignment horizontal="center" vertical="center" wrapText="1"/>
    </xf>
    <xf numFmtId="0" fontId="54" fillId="0" borderId="1" xfId="0" applyFont="1" applyFill="1" applyBorder="1" applyAlignment="1">
      <alignment horizontal="center" vertical="center" wrapText="1"/>
    </xf>
    <xf numFmtId="0" fontId="54" fillId="0" borderId="1" xfId="0" applyFont="1" applyFill="1" applyBorder="1" applyAlignment="1">
      <alignment horizontal="right" vertical="center" wrapText="1"/>
    </xf>
    <xf numFmtId="176" fontId="48" fillId="0" borderId="1" xfId="0" applyNumberFormat="1" applyFont="1" applyFill="1" applyBorder="1" applyAlignment="1">
      <alignment horizontal="center" vertical="center" wrapText="1"/>
    </xf>
    <xf numFmtId="0" fontId="46" fillId="0" borderId="1" xfId="0" applyFont="1" applyFill="1" applyBorder="1" applyAlignment="1">
      <alignment horizontal="center" vertical="center"/>
    </xf>
    <xf numFmtId="176" fontId="50" fillId="0" borderId="1" xfId="0" applyNumberFormat="1" applyFont="1" applyFill="1" applyBorder="1" applyAlignment="1">
      <alignment horizontal="center" vertical="center" shrinkToFit="1"/>
    </xf>
    <xf numFmtId="0" fontId="46" fillId="0" borderId="1" xfId="0" applyFont="1" applyFill="1" applyBorder="1" applyAlignment="1">
      <alignment vertical="center"/>
    </xf>
    <xf numFmtId="0" fontId="7" fillId="0" borderId="0" xfId="0" applyFont="1" applyFill="1" applyBorder="1" applyAlignment="1">
      <alignment horizontal="right" wrapText="1"/>
    </xf>
    <xf numFmtId="0" fontId="7" fillId="0" borderId="0" xfId="0" applyFont="1" applyFill="1" applyBorder="1" applyAlignment="1">
      <alignment horizontal="right" vertical="top" wrapText="1"/>
    </xf>
    <xf numFmtId="0" fontId="55" fillId="0" borderId="0" xfId="0" applyFont="1" applyFill="1" applyBorder="1" applyAlignment="1">
      <alignment horizontal="center" vertical="center"/>
    </xf>
    <xf numFmtId="0" fontId="33" fillId="0" borderId="0" xfId="0" applyFont="1" applyFill="1" applyBorder="1" applyAlignment="1">
      <alignment horizontal="right" wrapText="1"/>
    </xf>
    <xf numFmtId="0" fontId="30" fillId="2" borderId="1" xfId="0" applyFont="1" applyFill="1" applyBorder="1" applyAlignment="1">
      <alignment horizontal="center" vertical="center" wrapText="1"/>
    </xf>
    <xf numFmtId="0" fontId="30" fillId="0" borderId="1" xfId="0" applyFont="1" applyFill="1" applyBorder="1" applyAlignment="1">
      <alignment horizontal="left" vertical="center" wrapText="1"/>
    </xf>
    <xf numFmtId="4" fontId="30" fillId="0" borderId="1" xfId="0" applyNumberFormat="1" applyFont="1" applyFill="1" applyBorder="1" applyAlignment="1">
      <alignment horizontal="right" wrapText="1"/>
    </xf>
    <xf numFmtId="176" fontId="30" fillId="0" borderId="1" xfId="0" applyNumberFormat="1" applyFont="1" applyFill="1" applyBorder="1" applyAlignment="1">
      <alignment horizontal="right" wrapText="1"/>
    </xf>
    <xf numFmtId="0" fontId="30" fillId="0" borderId="1" xfId="0" applyFont="1" applyFill="1" applyBorder="1" applyAlignment="1">
      <alignment horizontal="left" vertical="center" wrapText="1" indent="3"/>
    </xf>
    <xf numFmtId="176" fontId="26" fillId="0" borderId="1" xfId="0" applyNumberFormat="1" applyFont="1" applyFill="1" applyBorder="1" applyAlignment="1">
      <alignment horizontal="right" wrapText="1"/>
    </xf>
    <xf numFmtId="0" fontId="56" fillId="0" borderId="0" xfId="0" applyFont="1" applyFill="1" applyBorder="1" applyAlignment="1">
      <alignment horizontal="justify" vertical="center"/>
    </xf>
    <xf numFmtId="0" fontId="30" fillId="0" borderId="1" xfId="0" applyFont="1" applyFill="1" applyBorder="1" applyAlignment="1">
      <alignment horizontal="right" wrapText="1"/>
    </xf>
    <xf numFmtId="0" fontId="57" fillId="0" borderId="0" xfId="0" applyFont="1" applyFill="1" applyBorder="1" applyAlignment="1">
      <alignment horizontal="justify"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tyles" Target="styles.xml"/><Relationship Id="rId16" Type="http://schemas.openxmlformats.org/officeDocument/2006/relationships/sharedStrings" Target="sharedStrings.xml"/><Relationship Id="rId15" Type="http://schemas.openxmlformats.org/officeDocument/2006/relationships/theme" Target="theme/theme1.xml"/><Relationship Id="rId14" Type="http://schemas.openxmlformats.org/officeDocument/2006/relationships/customXml" Target="../customXml/item2.xml"/><Relationship Id="rId13" Type="http://schemas.openxmlformats.org/officeDocument/2006/relationships/customXml" Target="../customXml/item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8"/>
  <sheetViews>
    <sheetView topLeftCell="A4" workbookViewId="0">
      <selection activeCell="B8" sqref="B8"/>
    </sheetView>
  </sheetViews>
  <sheetFormatPr defaultColWidth="29.4636363636364" defaultRowHeight="18" customHeight="1" outlineLevelCol="6"/>
  <cols>
    <col min="1" max="1" width="41.4636363636364" style="71" customWidth="1"/>
    <col min="2" max="2" width="23.7272727272727" style="71" customWidth="1"/>
    <col min="3" max="3" width="35.2636363636364" style="71" customWidth="1"/>
    <col min="4" max="4" width="33.6" style="71" customWidth="1"/>
    <col min="5" max="5" width="6.72727272727273" style="71" customWidth="1"/>
    <col min="6" max="6" width="8.6" style="71" customWidth="1"/>
    <col min="7" max="16384" width="29.4636363636364" style="71"/>
  </cols>
  <sheetData>
    <row r="1" ht="36" customHeight="1" spans="1:4">
      <c r="A1" s="232" t="s">
        <v>0</v>
      </c>
      <c r="B1" s="232"/>
      <c r="C1" s="232"/>
      <c r="D1" s="232"/>
    </row>
    <row r="2" ht="42" customHeight="1" spans="1:4">
      <c r="A2" s="232" t="s">
        <v>1</v>
      </c>
      <c r="B2" s="232"/>
      <c r="C2" s="232"/>
      <c r="D2" s="232"/>
    </row>
    <row r="3" ht="31.05" customHeight="1" spans="1:4">
      <c r="A3" s="232" t="s">
        <v>2</v>
      </c>
      <c r="B3" s="232"/>
      <c r="C3" s="232"/>
      <c r="D3" s="232"/>
    </row>
    <row r="4" customHeight="1" spans="1:4">
      <c r="A4" s="149"/>
      <c r="B4" s="149"/>
      <c r="C4" s="149"/>
      <c r="D4" s="233" t="s">
        <v>3</v>
      </c>
    </row>
    <row r="5" customHeight="1" spans="1:4">
      <c r="A5" s="103" t="s">
        <v>4</v>
      </c>
      <c r="B5" s="103"/>
      <c r="C5" s="103" t="s">
        <v>5</v>
      </c>
      <c r="D5" s="103"/>
    </row>
    <row r="6" customHeight="1" spans="1:4">
      <c r="A6" s="234" t="s">
        <v>6</v>
      </c>
      <c r="B6" s="234" t="s">
        <v>7</v>
      </c>
      <c r="C6" s="234" t="s">
        <v>8</v>
      </c>
      <c r="D6" s="234" t="s">
        <v>7</v>
      </c>
    </row>
    <row r="7" customHeight="1" spans="1:4">
      <c r="A7" s="235" t="s">
        <v>9</v>
      </c>
      <c r="B7" s="236">
        <v>15004.399584</v>
      </c>
      <c r="C7" s="235" t="s">
        <v>10</v>
      </c>
      <c r="D7" s="237">
        <v>2500</v>
      </c>
    </row>
    <row r="8" customHeight="1" spans="1:4">
      <c r="A8" s="235" t="s">
        <v>11</v>
      </c>
      <c r="B8" s="236">
        <v>122849.743807</v>
      </c>
      <c r="C8" s="235" t="s">
        <v>12</v>
      </c>
      <c r="D8" s="237">
        <v>10000</v>
      </c>
    </row>
    <row r="9" customHeight="1" spans="1:4">
      <c r="A9" s="235" t="s">
        <v>13</v>
      </c>
      <c r="B9" s="237"/>
      <c r="C9" s="159" t="s">
        <v>14</v>
      </c>
      <c r="D9" s="237">
        <v>250.841088</v>
      </c>
    </row>
    <row r="10" spans="1:4">
      <c r="A10" s="238" t="s">
        <v>15</v>
      </c>
      <c r="B10" s="237"/>
      <c r="C10" s="159" t="s">
        <v>16</v>
      </c>
      <c r="D10" s="237">
        <v>266.223312</v>
      </c>
    </row>
    <row r="11" customHeight="1" spans="1:4">
      <c r="A11" s="235" t="s">
        <v>17</v>
      </c>
      <c r="B11" s="237"/>
      <c r="C11" s="235" t="s">
        <v>18</v>
      </c>
      <c r="D11" s="237">
        <v>143714.175559</v>
      </c>
    </row>
    <row r="12" customHeight="1" spans="1:4">
      <c r="A12" s="235" t="s">
        <v>19</v>
      </c>
      <c r="B12" s="237"/>
      <c r="D12" s="99"/>
    </row>
    <row r="13" customHeight="1" spans="1:4">
      <c r="A13" s="235" t="s">
        <v>20</v>
      </c>
      <c r="B13" s="237"/>
      <c r="C13" s="235"/>
      <c r="D13" s="237"/>
    </row>
    <row r="14" customHeight="1" spans="1:4">
      <c r="A14" s="235" t="s">
        <v>21</v>
      </c>
      <c r="B14" s="237"/>
      <c r="C14" s="235"/>
      <c r="D14" s="237"/>
    </row>
    <row r="15" customHeight="1" spans="1:4">
      <c r="A15" s="235"/>
      <c r="B15" s="237"/>
      <c r="C15" s="235"/>
      <c r="D15" s="237"/>
    </row>
    <row r="16" customHeight="1" spans="1:4">
      <c r="A16" s="105" t="s">
        <v>22</v>
      </c>
      <c r="B16" s="239">
        <f>SUM(B7:B9)</f>
        <v>137854.143391</v>
      </c>
      <c r="C16" s="105" t="s">
        <v>23</v>
      </c>
      <c r="D16" s="239">
        <f>SUM(D7:D15)</f>
        <v>156731.239959</v>
      </c>
    </row>
    <row r="17" customHeight="1" spans="1:7">
      <c r="A17" s="235" t="s">
        <v>24</v>
      </c>
      <c r="B17" s="237"/>
      <c r="C17" s="235" t="s">
        <v>25</v>
      </c>
      <c r="D17" s="237"/>
      <c r="G17" s="240"/>
    </row>
    <row r="18" spans="1:4">
      <c r="A18" s="235" t="s">
        <v>26</v>
      </c>
      <c r="B18" s="237">
        <v>18877.096568</v>
      </c>
      <c r="C18" s="235"/>
      <c r="D18" s="237"/>
    </row>
    <row r="19" customHeight="1" spans="1:4">
      <c r="A19" s="235"/>
      <c r="B19" s="241"/>
      <c r="C19" s="235"/>
      <c r="D19" s="237"/>
    </row>
    <row r="20" customHeight="1" spans="1:4">
      <c r="A20" s="164" t="s">
        <v>27</v>
      </c>
      <c r="B20" s="239">
        <f>SUM(B16:B18)</f>
        <v>156731.239959</v>
      </c>
      <c r="C20" s="164" t="s">
        <v>28</v>
      </c>
      <c r="D20" s="239">
        <f>SUM(D16:D19)</f>
        <v>156731.239959</v>
      </c>
    </row>
    <row r="21" customHeight="1" spans="1:1">
      <c r="A21" s="242"/>
    </row>
    <row r="26" customHeight="1" spans="3:3">
      <c r="C26" s="71">
        <v>205833.3</v>
      </c>
    </row>
    <row r="27" customHeight="1" spans="3:3">
      <c r="C27" s="71">
        <v>156731.24</v>
      </c>
    </row>
    <row r="28" customHeight="1" spans="3:3">
      <c r="C28" s="71">
        <f>C26-C27</f>
        <v>49102.06</v>
      </c>
    </row>
  </sheetData>
  <sheetProtection formatCells="0" insertHyperlinks="0" autoFilter="0"/>
  <mergeCells count="5">
    <mergeCell ref="A1:D1"/>
    <mergeCell ref="A2:D2"/>
    <mergeCell ref="A3:D3"/>
    <mergeCell ref="A5:B5"/>
    <mergeCell ref="C5:D5"/>
  </mergeCells>
  <printOptions horizontalCentered="1" verticalCentered="1"/>
  <pageMargins left="0.75" right="0.75" top="0.98" bottom="0.98" header="0.51" footer="0.51"/>
  <pageSetup paperSize="8" scale="195"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76"/>
  <sheetViews>
    <sheetView topLeftCell="B1" workbookViewId="0">
      <selection activeCell="J4" sqref="J4:J5"/>
    </sheetView>
  </sheetViews>
  <sheetFormatPr defaultColWidth="9.8" defaultRowHeight="15"/>
  <cols>
    <col min="1" max="1" width="1.66363636363636" style="71" customWidth="1"/>
    <col min="2" max="3" width="16.8" style="71" customWidth="1"/>
    <col min="4" max="4" width="13.4" style="71" customWidth="1"/>
    <col min="5" max="5" width="11.4" style="71" customWidth="1"/>
    <col min="6" max="6" width="12.4" style="71" customWidth="1"/>
    <col min="7" max="12" width="13.4" style="71" customWidth="1"/>
    <col min="13" max="13" width="21" style="71" customWidth="1"/>
    <col min="14" max="14" width="13.8" style="71" customWidth="1"/>
    <col min="15" max="15" width="15.8636363636364" style="71" customWidth="1"/>
    <col min="16" max="16" width="13.8" style="71" customWidth="1"/>
    <col min="17" max="17" width="11.7272727272727" style="71" customWidth="1"/>
    <col min="18" max="18" width="1.66363636363636" style="71" customWidth="1"/>
    <col min="19" max="22" width="10.6636363636364" style="71" customWidth="1"/>
    <col min="23" max="16384" width="9.8" style="71"/>
  </cols>
  <sheetData>
    <row r="1" ht="16.25" customHeight="1" spans="1:18">
      <c r="A1" s="72"/>
      <c r="B1" s="73"/>
      <c r="C1" s="74"/>
      <c r="D1" s="74"/>
      <c r="E1" s="74"/>
      <c r="F1" s="74"/>
      <c r="G1" s="74"/>
      <c r="H1" s="74"/>
      <c r="I1" s="74"/>
      <c r="J1" s="73"/>
      <c r="K1" s="74"/>
      <c r="L1" s="74"/>
      <c r="M1" s="74"/>
      <c r="N1" s="74"/>
      <c r="O1" s="74"/>
      <c r="P1" s="74"/>
      <c r="Q1" s="74"/>
      <c r="R1" s="93"/>
    </row>
    <row r="2" ht="22.8" customHeight="1" spans="1:18">
      <c r="A2" s="75"/>
      <c r="B2" s="76" t="s">
        <v>214</v>
      </c>
      <c r="C2" s="77"/>
      <c r="D2" s="77"/>
      <c r="E2" s="77"/>
      <c r="F2" s="77"/>
      <c r="G2" s="77"/>
      <c r="H2" s="77"/>
      <c r="I2" s="77"/>
      <c r="J2" s="77"/>
      <c r="K2" s="77"/>
      <c r="L2" s="77"/>
      <c r="M2" s="77"/>
      <c r="N2" s="77"/>
      <c r="O2" s="77"/>
      <c r="P2" s="77"/>
      <c r="Q2" s="77"/>
      <c r="R2" s="93"/>
    </row>
    <row r="3" ht="19.6" customHeight="1" spans="1:18">
      <c r="A3" s="78"/>
      <c r="B3" s="79" t="s">
        <v>215</v>
      </c>
      <c r="C3" s="80"/>
      <c r="D3" s="80"/>
      <c r="E3" s="81"/>
      <c r="F3" s="82"/>
      <c r="G3" s="82"/>
      <c r="H3" s="82"/>
      <c r="I3" s="82"/>
      <c r="J3" s="91"/>
      <c r="K3" s="91"/>
      <c r="L3" s="91"/>
      <c r="M3" s="91"/>
      <c r="N3" s="91"/>
      <c r="O3" s="82"/>
      <c r="P3" s="92" t="s">
        <v>145</v>
      </c>
      <c r="Q3" s="92"/>
      <c r="R3" s="94"/>
    </row>
    <row r="4" ht="23" customHeight="1" spans="1:18">
      <c r="A4" s="83"/>
      <c r="B4" s="84" t="s">
        <v>216</v>
      </c>
      <c r="C4" s="84" t="s">
        <v>217</v>
      </c>
      <c r="D4" s="84" t="s">
        <v>218</v>
      </c>
      <c r="E4" s="84" t="s">
        <v>219</v>
      </c>
      <c r="F4" s="84" t="s">
        <v>220</v>
      </c>
      <c r="G4" s="84" t="s">
        <v>221</v>
      </c>
      <c r="H4" s="84" t="s">
        <v>222</v>
      </c>
      <c r="I4" s="84"/>
      <c r="J4" s="39" t="s">
        <v>223</v>
      </c>
      <c r="K4" s="39" t="s">
        <v>224</v>
      </c>
      <c r="L4" s="39" t="s">
        <v>225</v>
      </c>
      <c r="M4" s="39" t="s">
        <v>226</v>
      </c>
      <c r="N4" s="39" t="s">
        <v>227</v>
      </c>
      <c r="O4" s="39" t="s">
        <v>228</v>
      </c>
      <c r="P4" s="39" t="s">
        <v>229</v>
      </c>
      <c r="Q4" s="84" t="s">
        <v>230</v>
      </c>
      <c r="R4" s="95"/>
    </row>
    <row r="5" ht="23" customHeight="1" spans="1:18">
      <c r="A5" s="85"/>
      <c r="B5" s="84"/>
      <c r="C5" s="84"/>
      <c r="D5" s="84"/>
      <c r="E5" s="84"/>
      <c r="F5" s="84"/>
      <c r="G5" s="84"/>
      <c r="H5" s="84" t="s">
        <v>231</v>
      </c>
      <c r="I5" s="84" t="s">
        <v>211</v>
      </c>
      <c r="J5" s="39"/>
      <c r="K5" s="39"/>
      <c r="L5" s="39"/>
      <c r="M5" s="39"/>
      <c r="N5" s="39"/>
      <c r="O5" s="39"/>
      <c r="P5" s="39"/>
      <c r="Q5" s="84"/>
      <c r="R5" s="96"/>
    </row>
    <row r="6" ht="23" customHeight="1" spans="1:18">
      <c r="A6" s="86"/>
      <c r="B6" s="87" t="s">
        <v>232</v>
      </c>
      <c r="C6" s="87" t="s">
        <v>233</v>
      </c>
      <c r="D6" s="87" t="s">
        <v>234</v>
      </c>
      <c r="E6" s="87" t="s">
        <v>235</v>
      </c>
      <c r="F6" s="87" t="s">
        <v>236</v>
      </c>
      <c r="G6" s="88">
        <v>118900</v>
      </c>
      <c r="H6" s="88">
        <v>118900</v>
      </c>
      <c r="I6" s="89"/>
      <c r="J6" s="87" t="s">
        <v>237</v>
      </c>
      <c r="K6" s="87" t="s">
        <v>238</v>
      </c>
      <c r="L6" s="87" t="s">
        <v>239</v>
      </c>
      <c r="M6" s="87" t="s">
        <v>240</v>
      </c>
      <c r="N6" s="87" t="s">
        <v>241</v>
      </c>
      <c r="O6" s="87" t="s">
        <v>242</v>
      </c>
      <c r="P6" s="87"/>
      <c r="Q6" s="84"/>
      <c r="R6" s="96"/>
    </row>
    <row r="7" ht="23" customHeight="1" spans="1:18">
      <c r="A7" s="86"/>
      <c r="B7" s="87"/>
      <c r="C7" s="87"/>
      <c r="D7" s="87"/>
      <c r="E7" s="87"/>
      <c r="F7" s="87"/>
      <c r="G7" s="89"/>
      <c r="H7" s="89"/>
      <c r="I7" s="89"/>
      <c r="J7" s="87"/>
      <c r="K7" s="87" t="s">
        <v>243</v>
      </c>
      <c r="L7" s="87" t="s">
        <v>244</v>
      </c>
      <c r="M7" s="87" t="s">
        <v>245</v>
      </c>
      <c r="N7" s="87" t="s">
        <v>241</v>
      </c>
      <c r="O7" s="87" t="s">
        <v>242</v>
      </c>
      <c r="P7" s="87"/>
      <c r="Q7" s="84"/>
      <c r="R7" s="96"/>
    </row>
    <row r="8" ht="23" customHeight="1" spans="1:18">
      <c r="A8" s="86"/>
      <c r="B8" s="87"/>
      <c r="C8" s="87"/>
      <c r="D8" s="87"/>
      <c r="E8" s="87"/>
      <c r="F8" s="87"/>
      <c r="G8" s="89"/>
      <c r="H8" s="89"/>
      <c r="I8" s="89"/>
      <c r="J8" s="87"/>
      <c r="K8" s="87" t="s">
        <v>243</v>
      </c>
      <c r="L8" s="87" t="s">
        <v>246</v>
      </c>
      <c r="M8" s="87" t="s">
        <v>247</v>
      </c>
      <c r="N8" s="87" t="s">
        <v>248</v>
      </c>
      <c r="O8" s="87" t="s">
        <v>249</v>
      </c>
      <c r="P8" s="87" t="s">
        <v>250</v>
      </c>
      <c r="Q8" s="84"/>
      <c r="R8" s="96"/>
    </row>
    <row r="9" ht="23" customHeight="1" spans="1:18">
      <c r="A9" s="86"/>
      <c r="B9" s="87"/>
      <c r="C9" s="87"/>
      <c r="D9" s="87"/>
      <c r="E9" s="87"/>
      <c r="F9" s="87"/>
      <c r="G9" s="89"/>
      <c r="H9" s="89"/>
      <c r="I9" s="89"/>
      <c r="J9" s="87"/>
      <c r="K9" s="87" t="s">
        <v>251</v>
      </c>
      <c r="L9" s="87" t="s">
        <v>252</v>
      </c>
      <c r="M9" s="87" t="s">
        <v>253</v>
      </c>
      <c r="N9" s="87" t="s">
        <v>254</v>
      </c>
      <c r="O9" s="87" t="s">
        <v>255</v>
      </c>
      <c r="P9" s="87" t="s">
        <v>256</v>
      </c>
      <c r="Q9" s="84"/>
      <c r="R9" s="96"/>
    </row>
    <row r="10" ht="23" customHeight="1" spans="1:18">
      <c r="A10" s="86"/>
      <c r="B10" s="87"/>
      <c r="C10" s="87"/>
      <c r="D10" s="87"/>
      <c r="E10" s="87"/>
      <c r="F10" s="87"/>
      <c r="G10" s="89"/>
      <c r="H10" s="89"/>
      <c r="I10" s="89"/>
      <c r="J10" s="87"/>
      <c r="K10" s="87" t="s">
        <v>257</v>
      </c>
      <c r="L10" s="87" t="s">
        <v>258</v>
      </c>
      <c r="M10" s="87" t="s">
        <v>259</v>
      </c>
      <c r="N10" s="87" t="s">
        <v>260</v>
      </c>
      <c r="O10" s="87" t="s">
        <v>261</v>
      </c>
      <c r="P10" s="87" t="s">
        <v>262</v>
      </c>
      <c r="Q10" s="84"/>
      <c r="R10" s="96"/>
    </row>
    <row r="11" ht="23" customHeight="1" spans="1:18">
      <c r="A11" s="86"/>
      <c r="B11" s="87"/>
      <c r="C11" s="87" t="s">
        <v>263</v>
      </c>
      <c r="D11" s="87" t="s">
        <v>234</v>
      </c>
      <c r="E11" s="87" t="s">
        <v>264</v>
      </c>
      <c r="F11" s="87" t="s">
        <v>265</v>
      </c>
      <c r="G11" s="90">
        <v>262.5</v>
      </c>
      <c r="H11" s="90">
        <v>262.5</v>
      </c>
      <c r="I11" s="89"/>
      <c r="J11" s="87" t="s">
        <v>266</v>
      </c>
      <c r="K11" s="87" t="s">
        <v>243</v>
      </c>
      <c r="L11" s="87" t="s">
        <v>267</v>
      </c>
      <c r="M11" s="87" t="s">
        <v>268</v>
      </c>
      <c r="N11" s="87" t="s">
        <v>260</v>
      </c>
      <c r="O11" s="87" t="s">
        <v>261</v>
      </c>
      <c r="P11" s="87" t="s">
        <v>262</v>
      </c>
      <c r="Q11" s="84"/>
      <c r="R11" s="96"/>
    </row>
    <row r="12" ht="23" customHeight="1" spans="1:18">
      <c r="A12" s="86"/>
      <c r="B12" s="87"/>
      <c r="C12" s="87"/>
      <c r="D12" s="87"/>
      <c r="E12" s="87"/>
      <c r="F12" s="87"/>
      <c r="G12" s="89"/>
      <c r="H12" s="89"/>
      <c r="I12" s="89"/>
      <c r="J12" s="87"/>
      <c r="K12" s="87" t="s">
        <v>257</v>
      </c>
      <c r="L12" s="87" t="s">
        <v>258</v>
      </c>
      <c r="M12" s="87" t="s">
        <v>269</v>
      </c>
      <c r="N12" s="87" t="s">
        <v>260</v>
      </c>
      <c r="O12" s="87" t="s">
        <v>261</v>
      </c>
      <c r="P12" s="87" t="s">
        <v>262</v>
      </c>
      <c r="Q12" s="84"/>
      <c r="R12" s="96"/>
    </row>
    <row r="13" ht="23" customHeight="1" spans="1:18">
      <c r="A13" s="86"/>
      <c r="B13" s="87"/>
      <c r="C13" s="87"/>
      <c r="D13" s="87"/>
      <c r="E13" s="87"/>
      <c r="F13" s="87"/>
      <c r="G13" s="89"/>
      <c r="H13" s="89"/>
      <c r="I13" s="89"/>
      <c r="J13" s="87"/>
      <c r="K13" s="87" t="s">
        <v>251</v>
      </c>
      <c r="L13" s="87" t="s">
        <v>252</v>
      </c>
      <c r="M13" s="87" t="s">
        <v>270</v>
      </c>
      <c r="N13" s="87" t="s">
        <v>254</v>
      </c>
      <c r="O13" s="87" t="s">
        <v>271</v>
      </c>
      <c r="P13" s="87" t="s">
        <v>272</v>
      </c>
      <c r="Q13" s="84"/>
      <c r="R13" s="96"/>
    </row>
    <row r="14" ht="23" customHeight="1" spans="1:18">
      <c r="A14" s="86"/>
      <c r="B14" s="87"/>
      <c r="C14" s="87"/>
      <c r="D14" s="87"/>
      <c r="E14" s="87"/>
      <c r="F14" s="87"/>
      <c r="G14" s="89"/>
      <c r="H14" s="89"/>
      <c r="I14" s="89"/>
      <c r="J14" s="87"/>
      <c r="K14" s="87" t="s">
        <v>238</v>
      </c>
      <c r="L14" s="87" t="s">
        <v>239</v>
      </c>
      <c r="M14" s="87" t="s">
        <v>273</v>
      </c>
      <c r="N14" s="87" t="s">
        <v>260</v>
      </c>
      <c r="O14" s="87" t="s">
        <v>274</v>
      </c>
      <c r="P14" s="87" t="s">
        <v>262</v>
      </c>
      <c r="Q14" s="84"/>
      <c r="R14" s="96"/>
    </row>
    <row r="15" ht="23" customHeight="1" spans="1:18">
      <c r="A15" s="86"/>
      <c r="B15" s="87"/>
      <c r="C15" s="87"/>
      <c r="D15" s="87"/>
      <c r="E15" s="87"/>
      <c r="F15" s="87"/>
      <c r="G15" s="89"/>
      <c r="H15" s="89"/>
      <c r="I15" s="89"/>
      <c r="J15" s="87"/>
      <c r="K15" s="87" t="s">
        <v>238</v>
      </c>
      <c r="L15" s="87" t="s">
        <v>239</v>
      </c>
      <c r="M15" s="87" t="s">
        <v>275</v>
      </c>
      <c r="N15" s="87" t="s">
        <v>241</v>
      </c>
      <c r="O15" s="87" t="s">
        <v>242</v>
      </c>
      <c r="P15" s="87"/>
      <c r="Q15" s="84"/>
      <c r="R15" s="96"/>
    </row>
    <row r="16" ht="23" customHeight="1" spans="1:18">
      <c r="A16" s="86"/>
      <c r="B16" s="87"/>
      <c r="C16" s="87" t="s">
        <v>276</v>
      </c>
      <c r="D16" s="87" t="s">
        <v>234</v>
      </c>
      <c r="E16" s="87" t="s">
        <v>277</v>
      </c>
      <c r="F16" s="87"/>
      <c r="G16" s="88">
        <v>1144.743807</v>
      </c>
      <c r="H16" s="88">
        <v>1144.743807</v>
      </c>
      <c r="I16" s="89"/>
      <c r="J16" s="87" t="s">
        <v>278</v>
      </c>
      <c r="K16" s="87" t="s">
        <v>251</v>
      </c>
      <c r="L16" s="87" t="s">
        <v>252</v>
      </c>
      <c r="M16" s="87" t="s">
        <v>279</v>
      </c>
      <c r="N16" s="87" t="s">
        <v>254</v>
      </c>
      <c r="O16" s="87" t="s">
        <v>280</v>
      </c>
      <c r="P16" s="87" t="s">
        <v>272</v>
      </c>
      <c r="Q16" s="84"/>
      <c r="R16" s="96"/>
    </row>
    <row r="17" ht="23" customHeight="1" spans="1:18">
      <c r="A17" s="86"/>
      <c r="B17" s="87"/>
      <c r="C17" s="87"/>
      <c r="D17" s="87"/>
      <c r="E17" s="87"/>
      <c r="F17" s="87"/>
      <c r="G17" s="89"/>
      <c r="H17" s="89"/>
      <c r="I17" s="89"/>
      <c r="J17" s="87"/>
      <c r="K17" s="87" t="s">
        <v>243</v>
      </c>
      <c r="L17" s="87" t="s">
        <v>246</v>
      </c>
      <c r="M17" s="87" t="s">
        <v>281</v>
      </c>
      <c r="N17" s="87" t="s">
        <v>254</v>
      </c>
      <c r="O17" s="87" t="s">
        <v>282</v>
      </c>
      <c r="P17" s="87" t="s">
        <v>283</v>
      </c>
      <c r="Q17" s="84"/>
      <c r="R17" s="96"/>
    </row>
    <row r="18" ht="23" customHeight="1" spans="1:18">
      <c r="A18" s="86"/>
      <c r="B18" s="87"/>
      <c r="C18" s="87"/>
      <c r="D18" s="87"/>
      <c r="E18" s="87"/>
      <c r="F18" s="87"/>
      <c r="G18" s="89"/>
      <c r="H18" s="89"/>
      <c r="I18" s="89"/>
      <c r="J18" s="87"/>
      <c r="K18" s="87" t="s">
        <v>243</v>
      </c>
      <c r="L18" s="87" t="s">
        <v>246</v>
      </c>
      <c r="M18" s="87" t="s">
        <v>284</v>
      </c>
      <c r="N18" s="87" t="s">
        <v>254</v>
      </c>
      <c r="O18" s="87" t="s">
        <v>285</v>
      </c>
      <c r="P18" s="87" t="s">
        <v>286</v>
      </c>
      <c r="Q18" s="84"/>
      <c r="R18" s="96"/>
    </row>
    <row r="19" ht="23" customHeight="1" spans="1:18">
      <c r="A19" s="86"/>
      <c r="B19" s="87"/>
      <c r="C19" s="87"/>
      <c r="D19" s="87"/>
      <c r="E19" s="87"/>
      <c r="F19" s="87"/>
      <c r="G19" s="89"/>
      <c r="H19" s="89"/>
      <c r="I19" s="89"/>
      <c r="J19" s="87"/>
      <c r="K19" s="87" t="s">
        <v>243</v>
      </c>
      <c r="L19" s="87" t="s">
        <v>244</v>
      </c>
      <c r="M19" s="87" t="s">
        <v>287</v>
      </c>
      <c r="N19" s="87" t="s">
        <v>241</v>
      </c>
      <c r="O19" s="87" t="s">
        <v>288</v>
      </c>
      <c r="P19" s="87"/>
      <c r="Q19" s="84"/>
      <c r="R19" s="96"/>
    </row>
    <row r="20" ht="23" customHeight="1" spans="1:18">
      <c r="A20" s="86"/>
      <c r="B20" s="87"/>
      <c r="C20" s="87"/>
      <c r="D20" s="87"/>
      <c r="E20" s="87"/>
      <c r="F20" s="87"/>
      <c r="G20" s="89"/>
      <c r="H20" s="89"/>
      <c r="I20" s="89"/>
      <c r="J20" s="87"/>
      <c r="K20" s="87" t="s">
        <v>238</v>
      </c>
      <c r="L20" s="87" t="s">
        <v>289</v>
      </c>
      <c r="M20" s="87" t="s">
        <v>290</v>
      </c>
      <c r="N20" s="87" t="s">
        <v>241</v>
      </c>
      <c r="O20" s="87" t="s">
        <v>291</v>
      </c>
      <c r="P20" s="87"/>
      <c r="Q20" s="84"/>
      <c r="R20" s="96"/>
    </row>
    <row r="21" ht="23" customHeight="1" spans="1:18">
      <c r="A21" s="86"/>
      <c r="B21" s="87"/>
      <c r="C21" s="87"/>
      <c r="D21" s="87"/>
      <c r="E21" s="87"/>
      <c r="F21" s="87"/>
      <c r="G21" s="89"/>
      <c r="H21" s="89"/>
      <c r="I21" s="89"/>
      <c r="J21" s="87"/>
      <c r="K21" s="87" t="s">
        <v>238</v>
      </c>
      <c r="L21" s="87" t="s">
        <v>239</v>
      </c>
      <c r="M21" s="87" t="s">
        <v>292</v>
      </c>
      <c r="N21" s="87" t="s">
        <v>254</v>
      </c>
      <c r="O21" s="87" t="s">
        <v>293</v>
      </c>
      <c r="P21" s="87" t="s">
        <v>250</v>
      </c>
      <c r="Q21" s="84"/>
      <c r="R21" s="96"/>
    </row>
    <row r="22" ht="23" customHeight="1" spans="1:18">
      <c r="A22" s="86"/>
      <c r="B22" s="87"/>
      <c r="C22" s="87" t="s">
        <v>294</v>
      </c>
      <c r="D22" s="87" t="s">
        <v>234</v>
      </c>
      <c r="E22" s="87" t="s">
        <v>295</v>
      </c>
      <c r="F22" s="87" t="s">
        <v>296</v>
      </c>
      <c r="G22" s="90">
        <v>10.5</v>
      </c>
      <c r="H22" s="90">
        <v>10.5</v>
      </c>
      <c r="I22" s="89"/>
      <c r="J22" s="87" t="s">
        <v>297</v>
      </c>
      <c r="K22" s="87" t="s">
        <v>243</v>
      </c>
      <c r="L22" s="87" t="s">
        <v>244</v>
      </c>
      <c r="M22" s="87" t="s">
        <v>298</v>
      </c>
      <c r="N22" s="87" t="s">
        <v>241</v>
      </c>
      <c r="O22" s="87" t="s">
        <v>299</v>
      </c>
      <c r="P22" s="87"/>
      <c r="Q22" s="84"/>
      <c r="R22" s="96"/>
    </row>
    <row r="23" ht="23" customHeight="1" spans="1:18">
      <c r="A23" s="86"/>
      <c r="B23" s="87"/>
      <c r="C23" s="87"/>
      <c r="D23" s="87"/>
      <c r="E23" s="87"/>
      <c r="F23" s="87"/>
      <c r="G23" s="89"/>
      <c r="H23" s="89"/>
      <c r="I23" s="89"/>
      <c r="J23" s="87"/>
      <c r="K23" s="87" t="s">
        <v>243</v>
      </c>
      <c r="L23" s="87" t="s">
        <v>267</v>
      </c>
      <c r="M23" s="87" t="s">
        <v>300</v>
      </c>
      <c r="N23" s="87" t="s">
        <v>254</v>
      </c>
      <c r="O23" s="87" t="s">
        <v>301</v>
      </c>
      <c r="P23" s="87" t="s">
        <v>302</v>
      </c>
      <c r="Q23" s="84"/>
      <c r="R23" s="96"/>
    </row>
    <row r="24" ht="23" customHeight="1" spans="1:18">
      <c r="A24" s="86"/>
      <c r="B24" s="87"/>
      <c r="C24" s="87"/>
      <c r="D24" s="87"/>
      <c r="E24" s="87"/>
      <c r="F24" s="87"/>
      <c r="G24" s="89"/>
      <c r="H24" s="89"/>
      <c r="I24" s="89"/>
      <c r="J24" s="87"/>
      <c r="K24" s="87" t="s">
        <v>243</v>
      </c>
      <c r="L24" s="87" t="s">
        <v>246</v>
      </c>
      <c r="M24" s="87" t="s">
        <v>303</v>
      </c>
      <c r="N24" s="87" t="s">
        <v>260</v>
      </c>
      <c r="O24" s="87" t="s">
        <v>304</v>
      </c>
      <c r="P24" s="87" t="s">
        <v>250</v>
      </c>
      <c r="Q24" s="84"/>
      <c r="R24" s="96"/>
    </row>
    <row r="25" ht="23" customHeight="1" spans="1:18">
      <c r="A25" s="86"/>
      <c r="B25" s="87"/>
      <c r="C25" s="87"/>
      <c r="D25" s="87"/>
      <c r="E25" s="87"/>
      <c r="F25" s="87"/>
      <c r="G25" s="89"/>
      <c r="H25" s="89"/>
      <c r="I25" s="89"/>
      <c r="J25" s="87"/>
      <c r="K25" s="87" t="s">
        <v>257</v>
      </c>
      <c r="L25" s="87" t="s">
        <v>258</v>
      </c>
      <c r="M25" s="87" t="s">
        <v>305</v>
      </c>
      <c r="N25" s="87" t="s">
        <v>306</v>
      </c>
      <c r="O25" s="87" t="s">
        <v>274</v>
      </c>
      <c r="P25" s="87" t="s">
        <v>262</v>
      </c>
      <c r="Q25" s="84"/>
      <c r="R25" s="96"/>
    </row>
    <row r="26" ht="23" customHeight="1" spans="1:18">
      <c r="A26" s="86"/>
      <c r="B26" s="87"/>
      <c r="C26" s="87"/>
      <c r="D26" s="87"/>
      <c r="E26" s="87"/>
      <c r="F26" s="87"/>
      <c r="G26" s="89"/>
      <c r="H26" s="89"/>
      <c r="I26" s="89"/>
      <c r="J26" s="87"/>
      <c r="K26" s="87" t="s">
        <v>238</v>
      </c>
      <c r="L26" s="87" t="s">
        <v>239</v>
      </c>
      <c r="M26" s="87" t="s">
        <v>307</v>
      </c>
      <c r="N26" s="87" t="s">
        <v>241</v>
      </c>
      <c r="O26" s="87" t="s">
        <v>308</v>
      </c>
      <c r="P26" s="87"/>
      <c r="Q26" s="84"/>
      <c r="R26" s="96"/>
    </row>
    <row r="27" ht="23" customHeight="1" spans="1:18">
      <c r="A27" s="86"/>
      <c r="B27" s="87"/>
      <c r="C27" s="87"/>
      <c r="D27" s="87"/>
      <c r="E27" s="87"/>
      <c r="F27" s="87"/>
      <c r="G27" s="89"/>
      <c r="H27" s="89"/>
      <c r="I27" s="89"/>
      <c r="J27" s="87"/>
      <c r="K27" s="87" t="s">
        <v>238</v>
      </c>
      <c r="L27" s="87" t="s">
        <v>309</v>
      </c>
      <c r="M27" s="87" t="s">
        <v>310</v>
      </c>
      <c r="N27" s="87" t="s">
        <v>260</v>
      </c>
      <c r="O27" s="87" t="s">
        <v>311</v>
      </c>
      <c r="P27" s="87" t="s">
        <v>262</v>
      </c>
      <c r="Q27" s="84"/>
      <c r="R27" s="96"/>
    </row>
    <row r="28" ht="23" customHeight="1" spans="1:18">
      <c r="A28" s="86"/>
      <c r="B28" s="87"/>
      <c r="C28" s="87"/>
      <c r="D28" s="87"/>
      <c r="E28" s="87"/>
      <c r="F28" s="87"/>
      <c r="G28" s="89"/>
      <c r="H28" s="89"/>
      <c r="I28" s="89"/>
      <c r="J28" s="87"/>
      <c r="K28" s="87" t="s">
        <v>251</v>
      </c>
      <c r="L28" s="87" t="s">
        <v>252</v>
      </c>
      <c r="M28" s="87" t="s">
        <v>312</v>
      </c>
      <c r="N28" s="87" t="s">
        <v>254</v>
      </c>
      <c r="O28" s="87" t="s">
        <v>313</v>
      </c>
      <c r="P28" s="87" t="s">
        <v>272</v>
      </c>
      <c r="Q28" s="84"/>
      <c r="R28" s="96"/>
    </row>
    <row r="29" ht="23" customHeight="1" spans="1:18">
      <c r="A29" s="86"/>
      <c r="B29" s="87"/>
      <c r="C29" s="87" t="s">
        <v>314</v>
      </c>
      <c r="D29" s="87" t="s">
        <v>234</v>
      </c>
      <c r="E29" s="87" t="s">
        <v>295</v>
      </c>
      <c r="F29" s="87" t="s">
        <v>296</v>
      </c>
      <c r="G29" s="90">
        <v>60</v>
      </c>
      <c r="H29" s="90">
        <v>60</v>
      </c>
      <c r="I29" s="89"/>
      <c r="J29" s="87" t="s">
        <v>315</v>
      </c>
      <c r="K29" s="87" t="s">
        <v>238</v>
      </c>
      <c r="L29" s="87" t="s">
        <v>239</v>
      </c>
      <c r="M29" s="87" t="s">
        <v>316</v>
      </c>
      <c r="N29" s="87" t="s">
        <v>241</v>
      </c>
      <c r="O29" s="87" t="s">
        <v>317</v>
      </c>
      <c r="P29" s="87"/>
      <c r="Q29" s="84"/>
      <c r="R29" s="96"/>
    </row>
    <row r="30" ht="23" customHeight="1" spans="1:18">
      <c r="A30" s="86"/>
      <c r="B30" s="87"/>
      <c r="C30" s="87"/>
      <c r="D30" s="87"/>
      <c r="E30" s="87"/>
      <c r="F30" s="87"/>
      <c r="G30" s="89"/>
      <c r="H30" s="89"/>
      <c r="I30" s="89"/>
      <c r="J30" s="87"/>
      <c r="K30" s="87" t="s">
        <v>238</v>
      </c>
      <c r="L30" s="87" t="s">
        <v>289</v>
      </c>
      <c r="M30" s="87" t="s">
        <v>318</v>
      </c>
      <c r="N30" s="87" t="s">
        <v>241</v>
      </c>
      <c r="O30" s="87" t="s">
        <v>319</v>
      </c>
      <c r="P30" s="87"/>
      <c r="Q30" s="84"/>
      <c r="R30" s="96"/>
    </row>
    <row r="31" ht="23" customHeight="1" spans="1:18">
      <c r="A31" s="86"/>
      <c r="B31" s="87"/>
      <c r="C31" s="87"/>
      <c r="D31" s="87"/>
      <c r="E31" s="87"/>
      <c r="F31" s="87"/>
      <c r="G31" s="89"/>
      <c r="H31" s="89"/>
      <c r="I31" s="89"/>
      <c r="J31" s="87"/>
      <c r="K31" s="87" t="s">
        <v>251</v>
      </c>
      <c r="L31" s="87" t="s">
        <v>252</v>
      </c>
      <c r="M31" s="87" t="s">
        <v>320</v>
      </c>
      <c r="N31" s="87" t="s">
        <v>254</v>
      </c>
      <c r="O31" s="87" t="s">
        <v>321</v>
      </c>
      <c r="P31" s="87" t="s">
        <v>272</v>
      </c>
      <c r="Q31" s="84"/>
      <c r="R31" s="96"/>
    </row>
    <row r="32" ht="23" customHeight="1" spans="1:18">
      <c r="A32" s="86"/>
      <c r="B32" s="87"/>
      <c r="C32" s="87"/>
      <c r="D32" s="87"/>
      <c r="E32" s="87"/>
      <c r="F32" s="87"/>
      <c r="G32" s="89"/>
      <c r="H32" s="89"/>
      <c r="I32" s="89"/>
      <c r="J32" s="87"/>
      <c r="K32" s="87" t="s">
        <v>257</v>
      </c>
      <c r="L32" s="87" t="s">
        <v>258</v>
      </c>
      <c r="M32" s="87" t="s">
        <v>322</v>
      </c>
      <c r="N32" s="87" t="s">
        <v>260</v>
      </c>
      <c r="O32" s="87" t="s">
        <v>274</v>
      </c>
      <c r="P32" s="87" t="s">
        <v>262</v>
      </c>
      <c r="Q32" s="84"/>
      <c r="R32" s="96"/>
    </row>
    <row r="33" ht="23" customHeight="1" spans="1:18">
      <c r="A33" s="86"/>
      <c r="B33" s="87"/>
      <c r="C33" s="87"/>
      <c r="D33" s="87"/>
      <c r="E33" s="87"/>
      <c r="F33" s="87"/>
      <c r="G33" s="89"/>
      <c r="H33" s="89"/>
      <c r="I33" s="89"/>
      <c r="J33" s="87"/>
      <c r="K33" s="87" t="s">
        <v>243</v>
      </c>
      <c r="L33" s="87" t="s">
        <v>246</v>
      </c>
      <c r="M33" s="87" t="s">
        <v>323</v>
      </c>
      <c r="N33" s="87" t="s">
        <v>260</v>
      </c>
      <c r="O33" s="87" t="s">
        <v>324</v>
      </c>
      <c r="P33" s="87" t="s">
        <v>325</v>
      </c>
      <c r="Q33" s="84"/>
      <c r="R33" s="96"/>
    </row>
    <row r="34" ht="23" customHeight="1" spans="1:18">
      <c r="A34" s="86"/>
      <c r="B34" s="87"/>
      <c r="C34" s="87"/>
      <c r="D34" s="87"/>
      <c r="E34" s="87"/>
      <c r="F34" s="87"/>
      <c r="G34" s="89"/>
      <c r="H34" s="89"/>
      <c r="I34" s="89"/>
      <c r="J34" s="87"/>
      <c r="K34" s="87" t="s">
        <v>243</v>
      </c>
      <c r="L34" s="87" t="s">
        <v>267</v>
      </c>
      <c r="M34" s="87" t="s">
        <v>326</v>
      </c>
      <c r="N34" s="87" t="s">
        <v>254</v>
      </c>
      <c r="O34" s="87" t="s">
        <v>327</v>
      </c>
      <c r="P34" s="87" t="s">
        <v>302</v>
      </c>
      <c r="Q34" s="84"/>
      <c r="R34" s="96"/>
    </row>
    <row r="35" ht="23" customHeight="1" spans="1:18">
      <c r="A35" s="86"/>
      <c r="B35" s="87"/>
      <c r="C35" s="87"/>
      <c r="D35" s="87"/>
      <c r="E35" s="87"/>
      <c r="F35" s="87"/>
      <c r="G35" s="89"/>
      <c r="H35" s="89"/>
      <c r="I35" s="89"/>
      <c r="J35" s="87"/>
      <c r="K35" s="87" t="s">
        <v>243</v>
      </c>
      <c r="L35" s="87" t="s">
        <v>244</v>
      </c>
      <c r="M35" s="87" t="s">
        <v>328</v>
      </c>
      <c r="N35" s="87" t="s">
        <v>241</v>
      </c>
      <c r="O35" s="87" t="s">
        <v>299</v>
      </c>
      <c r="P35" s="87"/>
      <c r="Q35" s="84"/>
      <c r="R35" s="96"/>
    </row>
    <row r="36" ht="23" customHeight="1" spans="1:18">
      <c r="A36" s="86"/>
      <c r="B36" s="87"/>
      <c r="C36" s="87" t="s">
        <v>329</v>
      </c>
      <c r="D36" s="87" t="s">
        <v>234</v>
      </c>
      <c r="E36" s="87" t="s">
        <v>295</v>
      </c>
      <c r="F36" s="87" t="s">
        <v>296</v>
      </c>
      <c r="G36" s="90">
        <v>8.9</v>
      </c>
      <c r="H36" s="90">
        <v>8.9</v>
      </c>
      <c r="I36" s="89"/>
      <c r="J36" s="87" t="s">
        <v>330</v>
      </c>
      <c r="K36" s="87" t="s">
        <v>243</v>
      </c>
      <c r="L36" s="87" t="s">
        <v>244</v>
      </c>
      <c r="M36" s="87" t="s">
        <v>331</v>
      </c>
      <c r="N36" s="87" t="s">
        <v>241</v>
      </c>
      <c r="O36" s="87" t="s">
        <v>299</v>
      </c>
      <c r="P36" s="87"/>
      <c r="Q36" s="84"/>
      <c r="R36" s="96"/>
    </row>
    <row r="37" ht="23" customHeight="1" spans="1:18">
      <c r="A37" s="86"/>
      <c r="B37" s="87"/>
      <c r="C37" s="87"/>
      <c r="D37" s="87"/>
      <c r="E37" s="87"/>
      <c r="F37" s="87"/>
      <c r="G37" s="89"/>
      <c r="H37" s="89"/>
      <c r="I37" s="89"/>
      <c r="J37" s="87"/>
      <c r="K37" s="87" t="s">
        <v>243</v>
      </c>
      <c r="L37" s="87" t="s">
        <v>267</v>
      </c>
      <c r="M37" s="87" t="s">
        <v>300</v>
      </c>
      <c r="N37" s="87" t="s">
        <v>254</v>
      </c>
      <c r="O37" s="87" t="s">
        <v>332</v>
      </c>
      <c r="P37" s="87" t="s">
        <v>333</v>
      </c>
      <c r="Q37" s="84"/>
      <c r="R37" s="96"/>
    </row>
    <row r="38" ht="23" customHeight="1" spans="1:18">
      <c r="A38" s="86"/>
      <c r="B38" s="87"/>
      <c r="C38" s="87"/>
      <c r="D38" s="87"/>
      <c r="E38" s="87"/>
      <c r="F38" s="87"/>
      <c r="G38" s="89"/>
      <c r="H38" s="89"/>
      <c r="I38" s="89"/>
      <c r="J38" s="87"/>
      <c r="K38" s="87" t="s">
        <v>243</v>
      </c>
      <c r="L38" s="87" t="s">
        <v>246</v>
      </c>
      <c r="M38" s="87" t="s">
        <v>334</v>
      </c>
      <c r="N38" s="87" t="s">
        <v>260</v>
      </c>
      <c r="O38" s="87" t="s">
        <v>335</v>
      </c>
      <c r="P38" s="87" t="s">
        <v>250</v>
      </c>
      <c r="Q38" s="84"/>
      <c r="R38" s="96"/>
    </row>
    <row r="39" ht="23" customHeight="1" spans="1:18">
      <c r="A39" s="86"/>
      <c r="B39" s="87"/>
      <c r="C39" s="87"/>
      <c r="D39" s="87"/>
      <c r="E39" s="87"/>
      <c r="F39" s="87"/>
      <c r="G39" s="89"/>
      <c r="H39" s="89"/>
      <c r="I39" s="89"/>
      <c r="J39" s="87"/>
      <c r="K39" s="87" t="s">
        <v>257</v>
      </c>
      <c r="L39" s="87" t="s">
        <v>258</v>
      </c>
      <c r="M39" s="87" t="s">
        <v>305</v>
      </c>
      <c r="N39" s="87" t="s">
        <v>306</v>
      </c>
      <c r="O39" s="87" t="s">
        <v>274</v>
      </c>
      <c r="P39" s="87" t="s">
        <v>262</v>
      </c>
      <c r="Q39" s="84"/>
      <c r="R39" s="96"/>
    </row>
    <row r="40" ht="23" customHeight="1" spans="1:18">
      <c r="A40" s="86"/>
      <c r="B40" s="87"/>
      <c r="C40" s="87"/>
      <c r="D40" s="87"/>
      <c r="E40" s="87"/>
      <c r="F40" s="87"/>
      <c r="G40" s="89"/>
      <c r="H40" s="89"/>
      <c r="I40" s="89"/>
      <c r="J40" s="87"/>
      <c r="K40" s="87" t="s">
        <v>238</v>
      </c>
      <c r="L40" s="87" t="s">
        <v>289</v>
      </c>
      <c r="M40" s="87" t="s">
        <v>336</v>
      </c>
      <c r="N40" s="87" t="s">
        <v>241</v>
      </c>
      <c r="O40" s="87" t="s">
        <v>319</v>
      </c>
      <c r="P40" s="87"/>
      <c r="Q40" s="84"/>
      <c r="R40" s="96"/>
    </row>
    <row r="41" ht="23" customHeight="1" spans="1:18">
      <c r="A41" s="86"/>
      <c r="B41" s="87"/>
      <c r="C41" s="87"/>
      <c r="D41" s="87"/>
      <c r="E41" s="87"/>
      <c r="F41" s="87"/>
      <c r="G41" s="89"/>
      <c r="H41" s="89"/>
      <c r="I41" s="89"/>
      <c r="J41" s="87"/>
      <c r="K41" s="87" t="s">
        <v>238</v>
      </c>
      <c r="L41" s="87" t="s">
        <v>239</v>
      </c>
      <c r="M41" s="87" t="s">
        <v>337</v>
      </c>
      <c r="N41" s="87" t="s">
        <v>241</v>
      </c>
      <c r="O41" s="87" t="s">
        <v>319</v>
      </c>
      <c r="P41" s="87"/>
      <c r="Q41" s="84"/>
      <c r="R41" s="96"/>
    </row>
    <row r="42" ht="23" customHeight="1" spans="1:18">
      <c r="A42" s="86"/>
      <c r="B42" s="87"/>
      <c r="C42" s="87"/>
      <c r="D42" s="87"/>
      <c r="E42" s="87"/>
      <c r="F42" s="87"/>
      <c r="G42" s="89"/>
      <c r="H42" s="89"/>
      <c r="I42" s="89"/>
      <c r="J42" s="87"/>
      <c r="K42" s="87" t="s">
        <v>251</v>
      </c>
      <c r="L42" s="87" t="s">
        <v>252</v>
      </c>
      <c r="M42" s="87" t="s">
        <v>312</v>
      </c>
      <c r="N42" s="87" t="s">
        <v>254</v>
      </c>
      <c r="O42" s="87" t="s">
        <v>338</v>
      </c>
      <c r="P42" s="87" t="s">
        <v>272</v>
      </c>
      <c r="Q42" s="84"/>
      <c r="R42" s="96"/>
    </row>
    <row r="43" ht="23" customHeight="1" spans="1:18">
      <c r="A43" s="86"/>
      <c r="B43" s="87"/>
      <c r="C43" s="87" t="s">
        <v>339</v>
      </c>
      <c r="D43" s="87" t="s">
        <v>234</v>
      </c>
      <c r="E43" s="87" t="s">
        <v>295</v>
      </c>
      <c r="F43" s="87" t="s">
        <v>296</v>
      </c>
      <c r="G43" s="90">
        <v>20</v>
      </c>
      <c r="H43" s="90">
        <v>20</v>
      </c>
      <c r="I43" s="89"/>
      <c r="J43" s="87" t="s">
        <v>340</v>
      </c>
      <c r="K43" s="87" t="s">
        <v>251</v>
      </c>
      <c r="L43" s="87" t="s">
        <v>252</v>
      </c>
      <c r="M43" s="87" t="s">
        <v>312</v>
      </c>
      <c r="N43" s="87" t="s">
        <v>254</v>
      </c>
      <c r="O43" s="87" t="s">
        <v>301</v>
      </c>
      <c r="P43" s="87" t="s">
        <v>272</v>
      </c>
      <c r="Q43" s="84"/>
      <c r="R43" s="96"/>
    </row>
    <row r="44" ht="23" customHeight="1" spans="1:18">
      <c r="A44" s="86"/>
      <c r="B44" s="87"/>
      <c r="C44" s="87"/>
      <c r="D44" s="87"/>
      <c r="E44" s="87"/>
      <c r="F44" s="87"/>
      <c r="G44" s="89"/>
      <c r="H44" s="89"/>
      <c r="I44" s="89"/>
      <c r="J44" s="87"/>
      <c r="K44" s="87" t="s">
        <v>238</v>
      </c>
      <c r="L44" s="87" t="s">
        <v>239</v>
      </c>
      <c r="M44" s="87" t="s">
        <v>307</v>
      </c>
      <c r="N44" s="87" t="s">
        <v>241</v>
      </c>
      <c r="O44" s="87" t="s">
        <v>308</v>
      </c>
      <c r="P44" s="87"/>
      <c r="Q44" s="84"/>
      <c r="R44" s="96"/>
    </row>
    <row r="45" ht="23" customHeight="1" spans="1:18">
      <c r="A45" s="86"/>
      <c r="B45" s="87"/>
      <c r="C45" s="87"/>
      <c r="D45" s="87"/>
      <c r="E45" s="87"/>
      <c r="F45" s="87"/>
      <c r="G45" s="89"/>
      <c r="H45" s="89"/>
      <c r="I45" s="89"/>
      <c r="J45" s="87"/>
      <c r="K45" s="87" t="s">
        <v>238</v>
      </c>
      <c r="L45" s="87" t="s">
        <v>309</v>
      </c>
      <c r="M45" s="87" t="s">
        <v>336</v>
      </c>
      <c r="N45" s="87" t="s">
        <v>241</v>
      </c>
      <c r="O45" s="87" t="s">
        <v>319</v>
      </c>
      <c r="P45" s="87"/>
      <c r="Q45" s="84"/>
      <c r="R45" s="96"/>
    </row>
    <row r="46" ht="23" customHeight="1" spans="1:18">
      <c r="A46" s="86"/>
      <c r="B46" s="87"/>
      <c r="C46" s="87"/>
      <c r="D46" s="87"/>
      <c r="E46" s="87"/>
      <c r="F46" s="87"/>
      <c r="G46" s="89"/>
      <c r="H46" s="89"/>
      <c r="I46" s="89"/>
      <c r="J46" s="87"/>
      <c r="K46" s="87" t="s">
        <v>243</v>
      </c>
      <c r="L46" s="87" t="s">
        <v>244</v>
      </c>
      <c r="M46" s="87" t="s">
        <v>298</v>
      </c>
      <c r="N46" s="87" t="s">
        <v>241</v>
      </c>
      <c r="O46" s="87" t="s">
        <v>299</v>
      </c>
      <c r="P46" s="87"/>
      <c r="Q46" s="84"/>
      <c r="R46" s="96"/>
    </row>
    <row r="47" ht="23" customHeight="1" spans="1:18">
      <c r="A47" s="86"/>
      <c r="B47" s="87"/>
      <c r="C47" s="87"/>
      <c r="D47" s="87"/>
      <c r="E47" s="87"/>
      <c r="F47" s="87"/>
      <c r="G47" s="89"/>
      <c r="H47" s="89"/>
      <c r="I47" s="89"/>
      <c r="J47" s="87"/>
      <c r="K47" s="87" t="s">
        <v>243</v>
      </c>
      <c r="L47" s="87" t="s">
        <v>267</v>
      </c>
      <c r="M47" s="87" t="s">
        <v>300</v>
      </c>
      <c r="N47" s="87" t="s">
        <v>254</v>
      </c>
      <c r="O47" s="87" t="s">
        <v>301</v>
      </c>
      <c r="P47" s="87" t="s">
        <v>333</v>
      </c>
      <c r="Q47" s="84"/>
      <c r="R47" s="96"/>
    </row>
    <row r="48" ht="23" customHeight="1" spans="1:18">
      <c r="A48" s="86"/>
      <c r="B48" s="87"/>
      <c r="C48" s="87"/>
      <c r="D48" s="87"/>
      <c r="E48" s="87"/>
      <c r="F48" s="87"/>
      <c r="G48" s="89"/>
      <c r="H48" s="89"/>
      <c r="I48" s="89"/>
      <c r="J48" s="87"/>
      <c r="K48" s="87" t="s">
        <v>243</v>
      </c>
      <c r="L48" s="87" t="s">
        <v>246</v>
      </c>
      <c r="M48" s="87" t="s">
        <v>303</v>
      </c>
      <c r="N48" s="87" t="s">
        <v>260</v>
      </c>
      <c r="O48" s="87" t="s">
        <v>341</v>
      </c>
      <c r="P48" s="87" t="s">
        <v>250</v>
      </c>
      <c r="Q48" s="84"/>
      <c r="R48" s="96"/>
    </row>
    <row r="49" ht="23" customHeight="1" spans="1:18">
      <c r="A49" s="86"/>
      <c r="B49" s="87"/>
      <c r="C49" s="87"/>
      <c r="D49" s="87"/>
      <c r="E49" s="87"/>
      <c r="F49" s="87"/>
      <c r="G49" s="89"/>
      <c r="H49" s="89"/>
      <c r="I49" s="89"/>
      <c r="J49" s="87"/>
      <c r="K49" s="87" t="s">
        <v>257</v>
      </c>
      <c r="L49" s="87" t="s">
        <v>258</v>
      </c>
      <c r="M49" s="87" t="s">
        <v>305</v>
      </c>
      <c r="N49" s="87" t="s">
        <v>260</v>
      </c>
      <c r="O49" s="87" t="s">
        <v>274</v>
      </c>
      <c r="P49" s="87" t="s">
        <v>262</v>
      </c>
      <c r="Q49" s="84"/>
      <c r="R49" s="96"/>
    </row>
    <row r="50" ht="23" customHeight="1" spans="1:18">
      <c r="A50" s="86"/>
      <c r="B50" s="87"/>
      <c r="C50" s="87" t="s">
        <v>342</v>
      </c>
      <c r="D50" s="87" t="s">
        <v>234</v>
      </c>
      <c r="E50" s="87" t="s">
        <v>295</v>
      </c>
      <c r="F50" s="87" t="s">
        <v>296</v>
      </c>
      <c r="G50" s="90">
        <v>8</v>
      </c>
      <c r="H50" s="90">
        <v>8</v>
      </c>
      <c r="I50" s="89"/>
      <c r="J50" s="87" t="s">
        <v>343</v>
      </c>
      <c r="K50" s="87" t="s">
        <v>238</v>
      </c>
      <c r="L50" s="87" t="s">
        <v>289</v>
      </c>
      <c r="M50" s="87" t="s">
        <v>344</v>
      </c>
      <c r="N50" s="87" t="s">
        <v>260</v>
      </c>
      <c r="O50" s="87" t="s">
        <v>274</v>
      </c>
      <c r="P50" s="87" t="s">
        <v>262</v>
      </c>
      <c r="Q50" s="84"/>
      <c r="R50" s="96"/>
    </row>
    <row r="51" ht="23" customHeight="1" spans="1:18">
      <c r="A51" s="86"/>
      <c r="B51" s="87"/>
      <c r="C51" s="87"/>
      <c r="D51" s="87"/>
      <c r="E51" s="87"/>
      <c r="F51" s="87"/>
      <c r="G51" s="89"/>
      <c r="H51" s="89"/>
      <c r="I51" s="89"/>
      <c r="J51" s="87"/>
      <c r="K51" s="87" t="s">
        <v>238</v>
      </c>
      <c r="L51" s="87" t="s">
        <v>309</v>
      </c>
      <c r="M51" s="87" t="s">
        <v>345</v>
      </c>
      <c r="N51" s="87" t="s">
        <v>241</v>
      </c>
      <c r="O51" s="87" t="s">
        <v>308</v>
      </c>
      <c r="P51" s="87"/>
      <c r="Q51" s="84"/>
      <c r="R51" s="96"/>
    </row>
    <row r="52" ht="23" customHeight="1" spans="1:18">
      <c r="A52" s="86"/>
      <c r="B52" s="87"/>
      <c r="C52" s="87"/>
      <c r="D52" s="87"/>
      <c r="E52" s="87"/>
      <c r="F52" s="87"/>
      <c r="G52" s="89"/>
      <c r="H52" s="89"/>
      <c r="I52" s="89"/>
      <c r="J52" s="87"/>
      <c r="K52" s="87" t="s">
        <v>251</v>
      </c>
      <c r="L52" s="87" t="s">
        <v>252</v>
      </c>
      <c r="M52" s="87" t="s">
        <v>312</v>
      </c>
      <c r="N52" s="87" t="s">
        <v>254</v>
      </c>
      <c r="O52" s="87" t="s">
        <v>346</v>
      </c>
      <c r="P52" s="87" t="s">
        <v>272</v>
      </c>
      <c r="Q52" s="84"/>
      <c r="R52" s="96"/>
    </row>
    <row r="53" ht="23" customHeight="1" spans="1:18">
      <c r="A53" s="86"/>
      <c r="B53" s="87"/>
      <c r="C53" s="87"/>
      <c r="D53" s="87"/>
      <c r="E53" s="87"/>
      <c r="F53" s="87"/>
      <c r="G53" s="89"/>
      <c r="H53" s="89"/>
      <c r="I53" s="89"/>
      <c r="J53" s="87"/>
      <c r="K53" s="87" t="s">
        <v>243</v>
      </c>
      <c r="L53" s="87" t="s">
        <v>244</v>
      </c>
      <c r="M53" s="87" t="s">
        <v>347</v>
      </c>
      <c r="N53" s="87" t="s">
        <v>306</v>
      </c>
      <c r="O53" s="87" t="s">
        <v>348</v>
      </c>
      <c r="P53" s="87" t="s">
        <v>262</v>
      </c>
      <c r="Q53" s="84"/>
      <c r="R53" s="96"/>
    </row>
    <row r="54" ht="23" customHeight="1" spans="1:18">
      <c r="A54" s="86"/>
      <c r="B54" s="87"/>
      <c r="C54" s="87"/>
      <c r="D54" s="87"/>
      <c r="E54" s="87"/>
      <c r="F54" s="87"/>
      <c r="G54" s="89"/>
      <c r="H54" s="89"/>
      <c r="I54" s="89"/>
      <c r="J54" s="87"/>
      <c r="K54" s="87" t="s">
        <v>243</v>
      </c>
      <c r="L54" s="87" t="s">
        <v>267</v>
      </c>
      <c r="M54" s="87" t="s">
        <v>349</v>
      </c>
      <c r="N54" s="87" t="s">
        <v>254</v>
      </c>
      <c r="O54" s="87" t="s">
        <v>350</v>
      </c>
      <c r="P54" s="87" t="s">
        <v>351</v>
      </c>
      <c r="Q54" s="84"/>
      <c r="R54" s="96"/>
    </row>
    <row r="55" ht="23" customHeight="1" spans="1:18">
      <c r="A55" s="86"/>
      <c r="B55" s="87"/>
      <c r="C55" s="87"/>
      <c r="D55" s="87"/>
      <c r="E55" s="87"/>
      <c r="F55" s="87"/>
      <c r="G55" s="89"/>
      <c r="H55" s="89"/>
      <c r="I55" s="89"/>
      <c r="J55" s="87"/>
      <c r="K55" s="87" t="s">
        <v>243</v>
      </c>
      <c r="L55" s="87" t="s">
        <v>246</v>
      </c>
      <c r="M55" s="87" t="s">
        <v>352</v>
      </c>
      <c r="N55" s="87" t="s">
        <v>260</v>
      </c>
      <c r="O55" s="87" t="s">
        <v>353</v>
      </c>
      <c r="P55" s="87" t="s">
        <v>354</v>
      </c>
      <c r="Q55" s="84"/>
      <c r="R55" s="96"/>
    </row>
    <row r="56" ht="23" customHeight="1" spans="1:18">
      <c r="A56" s="86"/>
      <c r="B56" s="87"/>
      <c r="C56" s="87"/>
      <c r="D56" s="87"/>
      <c r="E56" s="87"/>
      <c r="F56" s="87"/>
      <c r="G56" s="89"/>
      <c r="H56" s="89"/>
      <c r="I56" s="89"/>
      <c r="J56" s="87"/>
      <c r="K56" s="87" t="s">
        <v>257</v>
      </c>
      <c r="L56" s="87" t="s">
        <v>258</v>
      </c>
      <c r="M56" s="87" t="s">
        <v>355</v>
      </c>
      <c r="N56" s="87" t="s">
        <v>306</v>
      </c>
      <c r="O56" s="87" t="s">
        <v>274</v>
      </c>
      <c r="P56" s="87" t="s">
        <v>262</v>
      </c>
      <c r="Q56" s="84"/>
      <c r="R56" s="96"/>
    </row>
    <row r="57" ht="23" customHeight="1" spans="1:18">
      <c r="A57" s="86"/>
      <c r="B57" s="87"/>
      <c r="C57" s="87" t="s">
        <v>356</v>
      </c>
      <c r="D57" s="87" t="s">
        <v>234</v>
      </c>
      <c r="E57" s="87" t="s">
        <v>295</v>
      </c>
      <c r="F57" s="87" t="s">
        <v>296</v>
      </c>
      <c r="G57" s="90">
        <v>25</v>
      </c>
      <c r="H57" s="90">
        <v>25</v>
      </c>
      <c r="I57" s="89"/>
      <c r="J57" s="87" t="s">
        <v>357</v>
      </c>
      <c r="K57" s="87" t="s">
        <v>243</v>
      </c>
      <c r="L57" s="87" t="s">
        <v>244</v>
      </c>
      <c r="M57" s="87" t="s">
        <v>358</v>
      </c>
      <c r="N57" s="87" t="s">
        <v>241</v>
      </c>
      <c r="O57" s="87" t="s">
        <v>308</v>
      </c>
      <c r="P57" s="87"/>
      <c r="Q57" s="84"/>
      <c r="R57" s="96"/>
    </row>
    <row r="58" ht="23" customHeight="1" spans="1:18">
      <c r="A58" s="86"/>
      <c r="B58" s="87"/>
      <c r="C58" s="87"/>
      <c r="D58" s="87"/>
      <c r="E58" s="87"/>
      <c r="F58" s="87"/>
      <c r="G58" s="89"/>
      <c r="H58" s="89"/>
      <c r="I58" s="89"/>
      <c r="J58" s="87"/>
      <c r="K58" s="87" t="s">
        <v>243</v>
      </c>
      <c r="L58" s="87" t="s">
        <v>246</v>
      </c>
      <c r="M58" s="87" t="s">
        <v>359</v>
      </c>
      <c r="N58" s="87" t="s">
        <v>260</v>
      </c>
      <c r="O58" s="87" t="s">
        <v>346</v>
      </c>
      <c r="P58" s="87" t="s">
        <v>250</v>
      </c>
      <c r="Q58" s="84"/>
      <c r="R58" s="96"/>
    </row>
    <row r="59" ht="23" customHeight="1" spans="1:18">
      <c r="A59" s="86"/>
      <c r="B59" s="87"/>
      <c r="C59" s="87"/>
      <c r="D59" s="87"/>
      <c r="E59" s="87"/>
      <c r="F59" s="87"/>
      <c r="G59" s="89"/>
      <c r="H59" s="89"/>
      <c r="I59" s="89"/>
      <c r="J59" s="87"/>
      <c r="K59" s="87" t="s">
        <v>243</v>
      </c>
      <c r="L59" s="87" t="s">
        <v>267</v>
      </c>
      <c r="M59" s="87" t="s">
        <v>360</v>
      </c>
      <c r="N59" s="87" t="s">
        <v>254</v>
      </c>
      <c r="O59" s="87" t="s">
        <v>285</v>
      </c>
      <c r="P59" s="87" t="s">
        <v>361</v>
      </c>
      <c r="Q59" s="84"/>
      <c r="R59" s="96"/>
    </row>
    <row r="60" ht="23" customHeight="1" spans="1:18">
      <c r="A60" s="86"/>
      <c r="B60" s="87"/>
      <c r="C60" s="87"/>
      <c r="D60" s="87"/>
      <c r="E60" s="87"/>
      <c r="F60" s="87"/>
      <c r="G60" s="89"/>
      <c r="H60" s="89"/>
      <c r="I60" s="89"/>
      <c r="J60" s="87"/>
      <c r="K60" s="87" t="s">
        <v>238</v>
      </c>
      <c r="L60" s="87" t="s">
        <v>309</v>
      </c>
      <c r="M60" s="87" t="s">
        <v>362</v>
      </c>
      <c r="N60" s="87" t="s">
        <v>260</v>
      </c>
      <c r="O60" s="87" t="s">
        <v>363</v>
      </c>
      <c r="P60" s="87" t="s">
        <v>262</v>
      </c>
      <c r="Q60" s="84"/>
      <c r="R60" s="96"/>
    </row>
    <row r="61" ht="23" customHeight="1" spans="1:18">
      <c r="A61" s="86"/>
      <c r="B61" s="87"/>
      <c r="C61" s="87"/>
      <c r="D61" s="87"/>
      <c r="E61" s="87"/>
      <c r="F61" s="87"/>
      <c r="G61" s="89"/>
      <c r="H61" s="89"/>
      <c r="I61" s="89"/>
      <c r="J61" s="87"/>
      <c r="K61" s="87" t="s">
        <v>238</v>
      </c>
      <c r="L61" s="87" t="s">
        <v>239</v>
      </c>
      <c r="M61" s="87" t="s">
        <v>364</v>
      </c>
      <c r="N61" s="87" t="s">
        <v>260</v>
      </c>
      <c r="O61" s="87" t="s">
        <v>363</v>
      </c>
      <c r="P61" s="87" t="s">
        <v>365</v>
      </c>
      <c r="Q61" s="84"/>
      <c r="R61" s="96"/>
    </row>
    <row r="62" ht="23" customHeight="1" spans="1:18">
      <c r="A62" s="86"/>
      <c r="B62" s="87"/>
      <c r="C62" s="87"/>
      <c r="D62" s="87"/>
      <c r="E62" s="87"/>
      <c r="F62" s="87"/>
      <c r="G62" s="89"/>
      <c r="H62" s="89"/>
      <c r="I62" s="89"/>
      <c r="J62" s="87"/>
      <c r="K62" s="87" t="s">
        <v>251</v>
      </c>
      <c r="L62" s="87" t="s">
        <v>252</v>
      </c>
      <c r="M62" s="87" t="s">
        <v>366</v>
      </c>
      <c r="N62" s="87" t="s">
        <v>254</v>
      </c>
      <c r="O62" s="87" t="s">
        <v>367</v>
      </c>
      <c r="P62" s="87" t="s">
        <v>272</v>
      </c>
      <c r="Q62" s="84"/>
      <c r="R62" s="96"/>
    </row>
    <row r="63" ht="23" customHeight="1" spans="1:18">
      <c r="A63" s="86"/>
      <c r="B63" s="87"/>
      <c r="C63" s="87"/>
      <c r="D63" s="87"/>
      <c r="E63" s="87"/>
      <c r="F63" s="87"/>
      <c r="G63" s="89"/>
      <c r="H63" s="89"/>
      <c r="I63" s="89"/>
      <c r="J63" s="87"/>
      <c r="K63" s="87" t="s">
        <v>257</v>
      </c>
      <c r="L63" s="87" t="s">
        <v>258</v>
      </c>
      <c r="M63" s="87" t="s">
        <v>368</v>
      </c>
      <c r="N63" s="87" t="s">
        <v>306</v>
      </c>
      <c r="O63" s="87" t="s">
        <v>369</v>
      </c>
      <c r="P63" s="87" t="s">
        <v>262</v>
      </c>
      <c r="Q63" s="84"/>
      <c r="R63" s="96"/>
    </row>
    <row r="64" ht="23" customHeight="1" spans="1:18">
      <c r="A64" s="86"/>
      <c r="B64" s="87"/>
      <c r="C64" s="87" t="s">
        <v>370</v>
      </c>
      <c r="D64" s="87" t="s">
        <v>234</v>
      </c>
      <c r="E64" s="87" t="s">
        <v>295</v>
      </c>
      <c r="F64" s="87" t="s">
        <v>296</v>
      </c>
      <c r="G64" s="90">
        <v>12.5</v>
      </c>
      <c r="H64" s="90">
        <v>12.5</v>
      </c>
      <c r="I64" s="89"/>
      <c r="J64" s="87" t="s">
        <v>371</v>
      </c>
      <c r="K64" s="87" t="s">
        <v>238</v>
      </c>
      <c r="L64" s="87" t="s">
        <v>239</v>
      </c>
      <c r="M64" s="87" t="s">
        <v>307</v>
      </c>
      <c r="N64" s="87" t="s">
        <v>241</v>
      </c>
      <c r="O64" s="87" t="s">
        <v>308</v>
      </c>
      <c r="P64" s="87"/>
      <c r="Q64" s="84"/>
      <c r="R64" s="96"/>
    </row>
    <row r="65" ht="23" customHeight="1" spans="1:18">
      <c r="A65" s="86"/>
      <c r="B65" s="87"/>
      <c r="C65" s="87"/>
      <c r="D65" s="87"/>
      <c r="E65" s="87"/>
      <c r="F65" s="87"/>
      <c r="G65" s="89"/>
      <c r="H65" s="89"/>
      <c r="I65" s="89"/>
      <c r="J65" s="87"/>
      <c r="K65" s="87" t="s">
        <v>238</v>
      </c>
      <c r="L65" s="87" t="s">
        <v>289</v>
      </c>
      <c r="M65" s="87" t="s">
        <v>336</v>
      </c>
      <c r="N65" s="87" t="s">
        <v>241</v>
      </c>
      <c r="O65" s="87" t="s">
        <v>319</v>
      </c>
      <c r="P65" s="87" t="s">
        <v>262</v>
      </c>
      <c r="Q65" s="84"/>
      <c r="R65" s="96"/>
    </row>
    <row r="66" ht="23" customHeight="1" spans="1:18">
      <c r="A66" s="86"/>
      <c r="B66" s="87"/>
      <c r="C66" s="87"/>
      <c r="D66" s="87"/>
      <c r="E66" s="87"/>
      <c r="F66" s="87"/>
      <c r="G66" s="89"/>
      <c r="H66" s="89"/>
      <c r="I66" s="89"/>
      <c r="J66" s="87"/>
      <c r="K66" s="87" t="s">
        <v>243</v>
      </c>
      <c r="L66" s="87" t="s">
        <v>267</v>
      </c>
      <c r="M66" s="87" t="s">
        <v>300</v>
      </c>
      <c r="N66" s="87" t="s">
        <v>254</v>
      </c>
      <c r="O66" s="87" t="s">
        <v>301</v>
      </c>
      <c r="P66" s="87" t="s">
        <v>302</v>
      </c>
      <c r="Q66" s="84"/>
      <c r="R66" s="96"/>
    </row>
    <row r="67" ht="23" customHeight="1" spans="1:18">
      <c r="A67" s="86"/>
      <c r="B67" s="87"/>
      <c r="C67" s="87"/>
      <c r="D67" s="87"/>
      <c r="E67" s="87"/>
      <c r="F67" s="87"/>
      <c r="G67" s="89"/>
      <c r="H67" s="89"/>
      <c r="I67" s="89"/>
      <c r="J67" s="87"/>
      <c r="K67" s="87" t="s">
        <v>243</v>
      </c>
      <c r="L67" s="87" t="s">
        <v>244</v>
      </c>
      <c r="M67" s="87" t="s">
        <v>298</v>
      </c>
      <c r="N67" s="87" t="s">
        <v>241</v>
      </c>
      <c r="O67" s="87" t="s">
        <v>299</v>
      </c>
      <c r="P67" s="87"/>
      <c r="Q67" s="84"/>
      <c r="R67" s="96"/>
    </row>
    <row r="68" ht="23" customHeight="1" spans="1:18">
      <c r="A68" s="86"/>
      <c r="B68" s="87"/>
      <c r="C68" s="87"/>
      <c r="D68" s="87"/>
      <c r="E68" s="87"/>
      <c r="F68" s="87"/>
      <c r="G68" s="89"/>
      <c r="H68" s="89"/>
      <c r="I68" s="89"/>
      <c r="J68" s="87"/>
      <c r="K68" s="87" t="s">
        <v>243</v>
      </c>
      <c r="L68" s="87" t="s">
        <v>246</v>
      </c>
      <c r="M68" s="87" t="s">
        <v>334</v>
      </c>
      <c r="N68" s="87" t="s">
        <v>260</v>
      </c>
      <c r="O68" s="87" t="s">
        <v>311</v>
      </c>
      <c r="P68" s="87" t="s">
        <v>250</v>
      </c>
      <c r="Q68" s="84"/>
      <c r="R68" s="96"/>
    </row>
    <row r="69" ht="23" customHeight="1" spans="1:18">
      <c r="A69" s="86"/>
      <c r="B69" s="87"/>
      <c r="C69" s="87"/>
      <c r="D69" s="87"/>
      <c r="E69" s="87"/>
      <c r="F69" s="87"/>
      <c r="G69" s="89"/>
      <c r="H69" s="89"/>
      <c r="I69" s="89"/>
      <c r="J69" s="87"/>
      <c r="K69" s="87" t="s">
        <v>251</v>
      </c>
      <c r="L69" s="87" t="s">
        <v>252</v>
      </c>
      <c r="M69" s="87" t="s">
        <v>312</v>
      </c>
      <c r="N69" s="87" t="s">
        <v>254</v>
      </c>
      <c r="O69" s="87" t="s">
        <v>372</v>
      </c>
      <c r="P69" s="87" t="s">
        <v>272</v>
      </c>
      <c r="Q69" s="84"/>
      <c r="R69" s="96"/>
    </row>
    <row r="70" ht="23" customHeight="1" spans="1:18">
      <c r="A70" s="86"/>
      <c r="B70" s="87"/>
      <c r="C70" s="87"/>
      <c r="D70" s="87"/>
      <c r="E70" s="87"/>
      <c r="F70" s="87"/>
      <c r="G70" s="89"/>
      <c r="H70" s="89"/>
      <c r="I70" s="89"/>
      <c r="J70" s="87"/>
      <c r="K70" s="87" t="s">
        <v>257</v>
      </c>
      <c r="L70" s="87" t="s">
        <v>258</v>
      </c>
      <c r="M70" s="87" t="s">
        <v>305</v>
      </c>
      <c r="N70" s="87" t="s">
        <v>260</v>
      </c>
      <c r="O70" s="87" t="s">
        <v>274</v>
      </c>
      <c r="P70" s="87" t="s">
        <v>262</v>
      </c>
      <c r="Q70" s="84"/>
      <c r="R70" s="96"/>
    </row>
    <row r="71" ht="23" customHeight="1" spans="1:18">
      <c r="A71" s="86"/>
      <c r="B71" s="87"/>
      <c r="C71" s="87" t="s">
        <v>373</v>
      </c>
      <c r="D71" s="87" t="s">
        <v>234</v>
      </c>
      <c r="E71" s="87" t="s">
        <v>295</v>
      </c>
      <c r="F71" s="87" t="s">
        <v>296</v>
      </c>
      <c r="G71" s="90">
        <v>10</v>
      </c>
      <c r="H71" s="90">
        <v>10</v>
      </c>
      <c r="I71" s="89"/>
      <c r="J71" s="87" t="s">
        <v>374</v>
      </c>
      <c r="K71" s="87" t="s">
        <v>251</v>
      </c>
      <c r="L71" s="87" t="s">
        <v>252</v>
      </c>
      <c r="M71" s="87" t="s">
        <v>312</v>
      </c>
      <c r="N71" s="87" t="s">
        <v>254</v>
      </c>
      <c r="O71" s="87" t="s">
        <v>311</v>
      </c>
      <c r="P71" s="87" t="s">
        <v>272</v>
      </c>
      <c r="Q71" s="84"/>
      <c r="R71" s="96"/>
    </row>
    <row r="72" ht="23" customHeight="1" spans="1:18">
      <c r="A72" s="86"/>
      <c r="B72" s="87"/>
      <c r="C72" s="87"/>
      <c r="D72" s="87"/>
      <c r="E72" s="87"/>
      <c r="F72" s="87"/>
      <c r="G72" s="89"/>
      <c r="H72" s="89"/>
      <c r="I72" s="89"/>
      <c r="J72" s="87"/>
      <c r="K72" s="87" t="s">
        <v>257</v>
      </c>
      <c r="L72" s="87" t="s">
        <v>258</v>
      </c>
      <c r="M72" s="87" t="s">
        <v>305</v>
      </c>
      <c r="N72" s="87" t="s">
        <v>260</v>
      </c>
      <c r="O72" s="87" t="s">
        <v>274</v>
      </c>
      <c r="P72" s="87" t="s">
        <v>262</v>
      </c>
      <c r="Q72" s="84"/>
      <c r="R72" s="96"/>
    </row>
    <row r="73" ht="23" customHeight="1" spans="1:18">
      <c r="A73" s="86"/>
      <c r="B73" s="87"/>
      <c r="C73" s="87"/>
      <c r="D73" s="87"/>
      <c r="E73" s="87"/>
      <c r="F73" s="87"/>
      <c r="G73" s="89"/>
      <c r="H73" s="89"/>
      <c r="I73" s="89"/>
      <c r="J73" s="87"/>
      <c r="K73" s="87" t="s">
        <v>243</v>
      </c>
      <c r="L73" s="87" t="s">
        <v>244</v>
      </c>
      <c r="M73" s="87" t="s">
        <v>298</v>
      </c>
      <c r="N73" s="87" t="s">
        <v>241</v>
      </c>
      <c r="O73" s="87" t="s">
        <v>299</v>
      </c>
      <c r="P73" s="87"/>
      <c r="Q73" s="84"/>
      <c r="R73" s="96"/>
    </row>
    <row r="74" ht="23" customHeight="1" spans="1:18">
      <c r="A74" s="86"/>
      <c r="B74" s="87"/>
      <c r="C74" s="87"/>
      <c r="D74" s="87"/>
      <c r="E74" s="87"/>
      <c r="F74" s="87"/>
      <c r="G74" s="89"/>
      <c r="H74" s="89"/>
      <c r="I74" s="89"/>
      <c r="J74" s="87"/>
      <c r="K74" s="87" t="s">
        <v>243</v>
      </c>
      <c r="L74" s="87" t="s">
        <v>267</v>
      </c>
      <c r="M74" s="87" t="s">
        <v>300</v>
      </c>
      <c r="N74" s="87" t="s">
        <v>254</v>
      </c>
      <c r="O74" s="87" t="s">
        <v>301</v>
      </c>
      <c r="P74" s="87" t="s">
        <v>302</v>
      </c>
      <c r="Q74" s="84"/>
      <c r="R74" s="96"/>
    </row>
    <row r="75" ht="23" customHeight="1" spans="1:18">
      <c r="A75" s="86"/>
      <c r="B75" s="87"/>
      <c r="C75" s="87"/>
      <c r="D75" s="87"/>
      <c r="E75" s="87"/>
      <c r="F75" s="87"/>
      <c r="G75" s="89"/>
      <c r="H75" s="89"/>
      <c r="I75" s="89"/>
      <c r="J75" s="87"/>
      <c r="K75" s="87" t="s">
        <v>243</v>
      </c>
      <c r="L75" s="87" t="s">
        <v>246</v>
      </c>
      <c r="M75" s="87" t="s">
        <v>303</v>
      </c>
      <c r="N75" s="87" t="s">
        <v>260</v>
      </c>
      <c r="O75" s="87" t="s">
        <v>375</v>
      </c>
      <c r="P75" s="87" t="s">
        <v>250</v>
      </c>
      <c r="Q75" s="84"/>
      <c r="R75" s="96"/>
    </row>
    <row r="76" ht="23" customHeight="1" spans="1:18">
      <c r="A76" s="86"/>
      <c r="B76" s="87"/>
      <c r="C76" s="87"/>
      <c r="D76" s="87"/>
      <c r="E76" s="87"/>
      <c r="F76" s="87"/>
      <c r="G76" s="89"/>
      <c r="H76" s="89"/>
      <c r="I76" s="89"/>
      <c r="J76" s="87"/>
      <c r="K76" s="87" t="s">
        <v>238</v>
      </c>
      <c r="L76" s="87" t="s">
        <v>239</v>
      </c>
      <c r="M76" s="87" t="s">
        <v>307</v>
      </c>
      <c r="N76" s="87" t="s">
        <v>241</v>
      </c>
      <c r="O76" s="87" t="s">
        <v>308</v>
      </c>
      <c r="P76" s="87"/>
      <c r="Q76" s="84"/>
      <c r="R76" s="96"/>
    </row>
    <row r="77" ht="23" customHeight="1" spans="1:18">
      <c r="A77" s="86"/>
      <c r="B77" s="87"/>
      <c r="C77" s="87"/>
      <c r="D77" s="87"/>
      <c r="E77" s="87"/>
      <c r="F77" s="87"/>
      <c r="G77" s="89"/>
      <c r="H77" s="89"/>
      <c r="I77" s="89"/>
      <c r="J77" s="87"/>
      <c r="K77" s="87" t="s">
        <v>238</v>
      </c>
      <c r="L77" s="87" t="s">
        <v>289</v>
      </c>
      <c r="M77" s="87" t="s">
        <v>336</v>
      </c>
      <c r="N77" s="87" t="s">
        <v>241</v>
      </c>
      <c r="O77" s="87" t="s">
        <v>319</v>
      </c>
      <c r="P77" s="87"/>
      <c r="Q77" s="84"/>
      <c r="R77" s="96"/>
    </row>
    <row r="78" ht="23" customHeight="1" spans="1:18">
      <c r="A78" s="86"/>
      <c r="B78" s="87"/>
      <c r="C78" s="87" t="s">
        <v>376</v>
      </c>
      <c r="D78" s="87" t="s">
        <v>234</v>
      </c>
      <c r="E78" s="87" t="s">
        <v>295</v>
      </c>
      <c r="F78" s="87" t="s">
        <v>296</v>
      </c>
      <c r="G78" s="90">
        <v>59.39</v>
      </c>
      <c r="H78" s="90">
        <v>59.39</v>
      </c>
      <c r="I78" s="89"/>
      <c r="J78" s="87" t="s">
        <v>377</v>
      </c>
      <c r="K78" s="87" t="s">
        <v>243</v>
      </c>
      <c r="L78" s="87" t="s">
        <v>244</v>
      </c>
      <c r="M78" s="87" t="s">
        <v>298</v>
      </c>
      <c r="N78" s="87" t="s">
        <v>241</v>
      </c>
      <c r="O78" s="87" t="s">
        <v>299</v>
      </c>
      <c r="P78" s="87"/>
      <c r="Q78" s="84"/>
      <c r="R78" s="96"/>
    </row>
    <row r="79" ht="23" customHeight="1" spans="1:18">
      <c r="A79" s="86"/>
      <c r="B79" s="87"/>
      <c r="C79" s="87"/>
      <c r="D79" s="87"/>
      <c r="E79" s="87"/>
      <c r="F79" s="87"/>
      <c r="G79" s="89"/>
      <c r="H79" s="89"/>
      <c r="I79" s="89"/>
      <c r="J79" s="87"/>
      <c r="K79" s="87" t="s">
        <v>243</v>
      </c>
      <c r="L79" s="87" t="s">
        <v>246</v>
      </c>
      <c r="M79" s="87" t="s">
        <v>303</v>
      </c>
      <c r="N79" s="87" t="s">
        <v>260</v>
      </c>
      <c r="O79" s="87" t="s">
        <v>311</v>
      </c>
      <c r="P79" s="87" t="s">
        <v>250</v>
      </c>
      <c r="Q79" s="84"/>
      <c r="R79" s="96"/>
    </row>
    <row r="80" ht="23" customHeight="1" spans="1:18">
      <c r="A80" s="86"/>
      <c r="B80" s="87"/>
      <c r="C80" s="87"/>
      <c r="D80" s="87"/>
      <c r="E80" s="87"/>
      <c r="F80" s="87"/>
      <c r="G80" s="89"/>
      <c r="H80" s="89"/>
      <c r="I80" s="89"/>
      <c r="J80" s="87"/>
      <c r="K80" s="87" t="s">
        <v>243</v>
      </c>
      <c r="L80" s="87" t="s">
        <v>267</v>
      </c>
      <c r="M80" s="87" t="s">
        <v>300</v>
      </c>
      <c r="N80" s="87" t="s">
        <v>254</v>
      </c>
      <c r="O80" s="87" t="s">
        <v>363</v>
      </c>
      <c r="P80" s="87" t="s">
        <v>302</v>
      </c>
      <c r="Q80" s="84"/>
      <c r="R80" s="96"/>
    </row>
    <row r="81" ht="23" customHeight="1" spans="1:18">
      <c r="A81" s="86"/>
      <c r="B81" s="87"/>
      <c r="C81" s="87"/>
      <c r="D81" s="87"/>
      <c r="E81" s="87"/>
      <c r="F81" s="87"/>
      <c r="G81" s="89"/>
      <c r="H81" s="89"/>
      <c r="I81" s="89"/>
      <c r="J81" s="87"/>
      <c r="K81" s="87" t="s">
        <v>257</v>
      </c>
      <c r="L81" s="87" t="s">
        <v>258</v>
      </c>
      <c r="M81" s="87" t="s">
        <v>305</v>
      </c>
      <c r="N81" s="87" t="s">
        <v>260</v>
      </c>
      <c r="O81" s="87" t="s">
        <v>274</v>
      </c>
      <c r="P81" s="87" t="s">
        <v>262</v>
      </c>
      <c r="Q81" s="84"/>
      <c r="R81" s="96"/>
    </row>
    <row r="82" ht="23" customHeight="1" spans="1:18">
      <c r="A82" s="86"/>
      <c r="B82" s="87"/>
      <c r="C82" s="87"/>
      <c r="D82" s="87"/>
      <c r="E82" s="87"/>
      <c r="F82" s="87"/>
      <c r="G82" s="89"/>
      <c r="H82" s="89"/>
      <c r="I82" s="89"/>
      <c r="J82" s="87"/>
      <c r="K82" s="87" t="s">
        <v>238</v>
      </c>
      <c r="L82" s="87" t="s">
        <v>239</v>
      </c>
      <c r="M82" s="87" t="s">
        <v>307</v>
      </c>
      <c r="N82" s="87" t="s">
        <v>241</v>
      </c>
      <c r="O82" s="87" t="s">
        <v>308</v>
      </c>
      <c r="P82" s="87"/>
      <c r="Q82" s="84"/>
      <c r="R82" s="96"/>
    </row>
    <row r="83" ht="23" customHeight="1" spans="1:18">
      <c r="A83" s="86"/>
      <c r="B83" s="87"/>
      <c r="C83" s="87"/>
      <c r="D83" s="87"/>
      <c r="E83" s="87"/>
      <c r="F83" s="87"/>
      <c r="G83" s="89"/>
      <c r="H83" s="89"/>
      <c r="I83" s="89"/>
      <c r="J83" s="87"/>
      <c r="K83" s="87" t="s">
        <v>238</v>
      </c>
      <c r="L83" s="87" t="s">
        <v>309</v>
      </c>
      <c r="M83" s="87" t="s">
        <v>310</v>
      </c>
      <c r="N83" s="87" t="s">
        <v>260</v>
      </c>
      <c r="O83" s="87" t="s">
        <v>311</v>
      </c>
      <c r="P83" s="87" t="s">
        <v>262</v>
      </c>
      <c r="Q83" s="84"/>
      <c r="R83" s="96"/>
    </row>
    <row r="84" ht="23" customHeight="1" spans="1:18">
      <c r="A84" s="86"/>
      <c r="B84" s="87"/>
      <c r="C84" s="87"/>
      <c r="D84" s="87"/>
      <c r="E84" s="87"/>
      <c r="F84" s="87"/>
      <c r="G84" s="89"/>
      <c r="H84" s="89"/>
      <c r="I84" s="89"/>
      <c r="J84" s="87"/>
      <c r="K84" s="87" t="s">
        <v>251</v>
      </c>
      <c r="L84" s="87" t="s">
        <v>252</v>
      </c>
      <c r="M84" s="87" t="s">
        <v>312</v>
      </c>
      <c r="N84" s="87" t="s">
        <v>254</v>
      </c>
      <c r="O84" s="87" t="s">
        <v>378</v>
      </c>
      <c r="P84" s="87" t="s">
        <v>272</v>
      </c>
      <c r="Q84" s="84"/>
      <c r="R84" s="96"/>
    </row>
    <row r="85" ht="23" customHeight="1" spans="1:18">
      <c r="A85" s="86"/>
      <c r="B85" s="87"/>
      <c r="C85" s="87" t="s">
        <v>379</v>
      </c>
      <c r="D85" s="87" t="s">
        <v>234</v>
      </c>
      <c r="E85" s="87" t="s">
        <v>295</v>
      </c>
      <c r="F85" s="87" t="s">
        <v>296</v>
      </c>
      <c r="G85" s="90">
        <v>99.8</v>
      </c>
      <c r="H85" s="90">
        <v>99.8</v>
      </c>
      <c r="I85" s="89"/>
      <c r="J85" s="87" t="s">
        <v>380</v>
      </c>
      <c r="K85" s="87" t="s">
        <v>243</v>
      </c>
      <c r="L85" s="87" t="s">
        <v>246</v>
      </c>
      <c r="M85" s="87" t="s">
        <v>381</v>
      </c>
      <c r="N85" s="87" t="s">
        <v>260</v>
      </c>
      <c r="O85" s="87" t="s">
        <v>382</v>
      </c>
      <c r="P85" s="87" t="s">
        <v>250</v>
      </c>
      <c r="Q85" s="84"/>
      <c r="R85" s="96"/>
    </row>
    <row r="86" ht="23" customHeight="1" spans="1:18">
      <c r="A86" s="86"/>
      <c r="B86" s="87"/>
      <c r="C86" s="87"/>
      <c r="D86" s="87"/>
      <c r="E86" s="87"/>
      <c r="F86" s="87"/>
      <c r="G86" s="89"/>
      <c r="H86" s="89"/>
      <c r="I86" s="89"/>
      <c r="J86" s="87"/>
      <c r="K86" s="87" t="s">
        <v>243</v>
      </c>
      <c r="L86" s="87" t="s">
        <v>244</v>
      </c>
      <c r="M86" s="87" t="s">
        <v>383</v>
      </c>
      <c r="N86" s="87" t="s">
        <v>260</v>
      </c>
      <c r="O86" s="87" t="s">
        <v>261</v>
      </c>
      <c r="P86" s="87" t="s">
        <v>262</v>
      </c>
      <c r="Q86" s="84"/>
      <c r="R86" s="96"/>
    </row>
    <row r="87" ht="23" customHeight="1" spans="1:18">
      <c r="A87" s="86"/>
      <c r="B87" s="87"/>
      <c r="C87" s="87"/>
      <c r="D87" s="87"/>
      <c r="E87" s="87"/>
      <c r="F87" s="87"/>
      <c r="G87" s="89"/>
      <c r="H87" s="89"/>
      <c r="I87" s="89"/>
      <c r="J87" s="87"/>
      <c r="K87" s="87" t="s">
        <v>243</v>
      </c>
      <c r="L87" s="87" t="s">
        <v>267</v>
      </c>
      <c r="M87" s="87" t="s">
        <v>384</v>
      </c>
      <c r="N87" s="87" t="s">
        <v>260</v>
      </c>
      <c r="O87" s="87" t="s">
        <v>363</v>
      </c>
      <c r="P87" s="87" t="s">
        <v>262</v>
      </c>
      <c r="Q87" s="84"/>
      <c r="R87" s="96"/>
    </row>
    <row r="88" ht="23" customHeight="1" spans="1:18">
      <c r="A88" s="86"/>
      <c r="B88" s="87"/>
      <c r="C88" s="87"/>
      <c r="D88" s="87"/>
      <c r="E88" s="87"/>
      <c r="F88" s="87"/>
      <c r="G88" s="89"/>
      <c r="H88" s="89"/>
      <c r="I88" s="89"/>
      <c r="J88" s="87"/>
      <c r="K88" s="87" t="s">
        <v>251</v>
      </c>
      <c r="L88" s="87" t="s">
        <v>252</v>
      </c>
      <c r="M88" s="87" t="s">
        <v>312</v>
      </c>
      <c r="N88" s="87" t="s">
        <v>254</v>
      </c>
      <c r="O88" s="87" t="s">
        <v>385</v>
      </c>
      <c r="P88" s="87" t="s">
        <v>272</v>
      </c>
      <c r="Q88" s="84"/>
      <c r="R88" s="96"/>
    </row>
    <row r="89" ht="23" customHeight="1" spans="1:18">
      <c r="A89" s="86"/>
      <c r="B89" s="87"/>
      <c r="C89" s="87"/>
      <c r="D89" s="87"/>
      <c r="E89" s="87"/>
      <c r="F89" s="87"/>
      <c r="G89" s="89"/>
      <c r="H89" s="89"/>
      <c r="I89" s="89"/>
      <c r="J89" s="87"/>
      <c r="K89" s="87" t="s">
        <v>238</v>
      </c>
      <c r="L89" s="87" t="s">
        <v>289</v>
      </c>
      <c r="M89" s="87" t="s">
        <v>386</v>
      </c>
      <c r="N89" s="87" t="s">
        <v>241</v>
      </c>
      <c r="O89" s="87" t="s">
        <v>387</v>
      </c>
      <c r="P89" s="87"/>
      <c r="Q89" s="84"/>
      <c r="R89" s="96"/>
    </row>
    <row r="90" ht="23" customHeight="1" spans="1:18">
      <c r="A90" s="86"/>
      <c r="B90" s="87"/>
      <c r="C90" s="87"/>
      <c r="D90" s="87"/>
      <c r="E90" s="87"/>
      <c r="F90" s="87"/>
      <c r="G90" s="89"/>
      <c r="H90" s="89"/>
      <c r="I90" s="89"/>
      <c r="J90" s="87"/>
      <c r="K90" s="87" t="s">
        <v>238</v>
      </c>
      <c r="L90" s="87" t="s">
        <v>239</v>
      </c>
      <c r="M90" s="87" t="s">
        <v>388</v>
      </c>
      <c r="N90" s="87" t="s">
        <v>241</v>
      </c>
      <c r="O90" s="87" t="s">
        <v>389</v>
      </c>
      <c r="P90" s="87"/>
      <c r="Q90" s="84"/>
      <c r="R90" s="96"/>
    </row>
    <row r="91" ht="23" customHeight="1" spans="1:18">
      <c r="A91" s="86"/>
      <c r="B91" s="87"/>
      <c r="C91" s="87"/>
      <c r="D91" s="87"/>
      <c r="E91" s="87"/>
      <c r="F91" s="87"/>
      <c r="G91" s="89"/>
      <c r="H91" s="89"/>
      <c r="I91" s="89"/>
      <c r="J91" s="87"/>
      <c r="K91" s="87" t="s">
        <v>257</v>
      </c>
      <c r="L91" s="87" t="s">
        <v>258</v>
      </c>
      <c r="M91" s="87" t="s">
        <v>305</v>
      </c>
      <c r="N91" s="87" t="s">
        <v>260</v>
      </c>
      <c r="O91" s="87" t="s">
        <v>274</v>
      </c>
      <c r="P91" s="87" t="s">
        <v>262</v>
      </c>
      <c r="Q91" s="84"/>
      <c r="R91" s="96"/>
    </row>
    <row r="92" ht="23" customHeight="1" spans="1:18">
      <c r="A92" s="86"/>
      <c r="B92" s="87"/>
      <c r="C92" s="87" t="s">
        <v>390</v>
      </c>
      <c r="D92" s="87" t="s">
        <v>234</v>
      </c>
      <c r="E92" s="87" t="s">
        <v>295</v>
      </c>
      <c r="F92" s="87" t="s">
        <v>296</v>
      </c>
      <c r="G92" s="90">
        <v>4.69</v>
      </c>
      <c r="H92" s="90">
        <v>4.69</v>
      </c>
      <c r="I92" s="89"/>
      <c r="J92" s="87" t="s">
        <v>391</v>
      </c>
      <c r="K92" s="87" t="s">
        <v>243</v>
      </c>
      <c r="L92" s="87" t="s">
        <v>244</v>
      </c>
      <c r="M92" s="87" t="s">
        <v>392</v>
      </c>
      <c r="N92" s="87" t="s">
        <v>241</v>
      </c>
      <c r="O92" s="87" t="s">
        <v>299</v>
      </c>
      <c r="P92" s="87"/>
      <c r="Q92" s="84"/>
      <c r="R92" s="96"/>
    </row>
    <row r="93" ht="23" customHeight="1" spans="1:18">
      <c r="A93" s="86"/>
      <c r="B93" s="87"/>
      <c r="C93" s="87"/>
      <c r="D93" s="87"/>
      <c r="E93" s="87"/>
      <c r="F93" s="87"/>
      <c r="G93" s="89"/>
      <c r="H93" s="89"/>
      <c r="I93" s="89"/>
      <c r="J93" s="87"/>
      <c r="K93" s="87" t="s">
        <v>243</v>
      </c>
      <c r="L93" s="87" t="s">
        <v>246</v>
      </c>
      <c r="M93" s="87" t="s">
        <v>393</v>
      </c>
      <c r="N93" s="87" t="s">
        <v>260</v>
      </c>
      <c r="O93" s="87" t="s">
        <v>353</v>
      </c>
      <c r="P93" s="87" t="s">
        <v>394</v>
      </c>
      <c r="Q93" s="84"/>
      <c r="R93" s="96"/>
    </row>
    <row r="94" ht="23" customHeight="1" spans="1:18">
      <c r="A94" s="86"/>
      <c r="B94" s="87"/>
      <c r="C94" s="87"/>
      <c r="D94" s="87"/>
      <c r="E94" s="87"/>
      <c r="F94" s="87"/>
      <c r="G94" s="89"/>
      <c r="H94" s="89"/>
      <c r="I94" s="89"/>
      <c r="J94" s="87"/>
      <c r="K94" s="87" t="s">
        <v>243</v>
      </c>
      <c r="L94" s="87" t="s">
        <v>267</v>
      </c>
      <c r="M94" s="87" t="s">
        <v>395</v>
      </c>
      <c r="N94" s="87" t="s">
        <v>254</v>
      </c>
      <c r="O94" s="87" t="s">
        <v>396</v>
      </c>
      <c r="P94" s="87" t="s">
        <v>361</v>
      </c>
      <c r="Q94" s="84"/>
      <c r="R94" s="96"/>
    </row>
    <row r="95" ht="23" customHeight="1" spans="1:18">
      <c r="A95" s="86"/>
      <c r="B95" s="87"/>
      <c r="C95" s="87"/>
      <c r="D95" s="87"/>
      <c r="E95" s="87"/>
      <c r="F95" s="87"/>
      <c r="G95" s="89"/>
      <c r="H95" s="89"/>
      <c r="I95" s="89"/>
      <c r="J95" s="87"/>
      <c r="K95" s="87" t="s">
        <v>251</v>
      </c>
      <c r="L95" s="87" t="s">
        <v>252</v>
      </c>
      <c r="M95" s="87" t="s">
        <v>312</v>
      </c>
      <c r="N95" s="87" t="s">
        <v>254</v>
      </c>
      <c r="O95" s="87" t="s">
        <v>397</v>
      </c>
      <c r="P95" s="87" t="s">
        <v>272</v>
      </c>
      <c r="Q95" s="84"/>
      <c r="R95" s="96"/>
    </row>
    <row r="96" ht="23" customHeight="1" spans="1:18">
      <c r="A96" s="86"/>
      <c r="B96" s="87"/>
      <c r="C96" s="87"/>
      <c r="D96" s="87"/>
      <c r="E96" s="87"/>
      <c r="F96" s="87"/>
      <c r="G96" s="89"/>
      <c r="H96" s="89"/>
      <c r="I96" s="89"/>
      <c r="J96" s="87"/>
      <c r="K96" s="87" t="s">
        <v>238</v>
      </c>
      <c r="L96" s="87" t="s">
        <v>309</v>
      </c>
      <c r="M96" s="87" t="s">
        <v>398</v>
      </c>
      <c r="N96" s="87" t="s">
        <v>260</v>
      </c>
      <c r="O96" s="87" t="s">
        <v>311</v>
      </c>
      <c r="P96" s="87" t="s">
        <v>262</v>
      </c>
      <c r="Q96" s="84"/>
      <c r="R96" s="96"/>
    </row>
    <row r="97" ht="23" customHeight="1" spans="1:18">
      <c r="A97" s="86"/>
      <c r="B97" s="87"/>
      <c r="C97" s="87"/>
      <c r="D97" s="87"/>
      <c r="E97" s="87"/>
      <c r="F97" s="87"/>
      <c r="G97" s="89"/>
      <c r="H97" s="89"/>
      <c r="I97" s="89"/>
      <c r="J97" s="87"/>
      <c r="K97" s="87" t="s">
        <v>238</v>
      </c>
      <c r="L97" s="87" t="s">
        <v>289</v>
      </c>
      <c r="M97" s="87" t="s">
        <v>399</v>
      </c>
      <c r="N97" s="87" t="s">
        <v>241</v>
      </c>
      <c r="O97" s="87" t="s">
        <v>400</v>
      </c>
      <c r="P97" s="87"/>
      <c r="Q97" s="84"/>
      <c r="R97" s="96"/>
    </row>
    <row r="98" ht="23" customHeight="1" spans="1:18">
      <c r="A98" s="86"/>
      <c r="B98" s="87"/>
      <c r="C98" s="87"/>
      <c r="D98" s="87"/>
      <c r="E98" s="87"/>
      <c r="F98" s="87"/>
      <c r="G98" s="89"/>
      <c r="H98" s="89"/>
      <c r="I98" s="89"/>
      <c r="J98" s="87"/>
      <c r="K98" s="87" t="s">
        <v>257</v>
      </c>
      <c r="L98" s="87" t="s">
        <v>258</v>
      </c>
      <c r="M98" s="87" t="s">
        <v>401</v>
      </c>
      <c r="N98" s="87" t="s">
        <v>260</v>
      </c>
      <c r="O98" s="87" t="s">
        <v>274</v>
      </c>
      <c r="P98" s="87" t="s">
        <v>262</v>
      </c>
      <c r="Q98" s="84"/>
      <c r="R98" s="96"/>
    </row>
    <row r="99" ht="23" customHeight="1" spans="1:18">
      <c r="A99" s="86"/>
      <c r="B99" s="87"/>
      <c r="C99" s="87" t="s">
        <v>402</v>
      </c>
      <c r="D99" s="87" t="s">
        <v>234</v>
      </c>
      <c r="E99" s="87" t="s">
        <v>403</v>
      </c>
      <c r="F99" s="87" t="s">
        <v>404</v>
      </c>
      <c r="G99" s="90">
        <v>7.68</v>
      </c>
      <c r="H99" s="90">
        <v>7.68</v>
      </c>
      <c r="I99" s="89"/>
      <c r="J99" s="87" t="s">
        <v>405</v>
      </c>
      <c r="K99" s="87" t="s">
        <v>257</v>
      </c>
      <c r="L99" s="87" t="s">
        <v>258</v>
      </c>
      <c r="M99" s="87" t="s">
        <v>406</v>
      </c>
      <c r="N99" s="87" t="s">
        <v>260</v>
      </c>
      <c r="O99" s="87" t="s">
        <v>261</v>
      </c>
      <c r="P99" s="87" t="s">
        <v>262</v>
      </c>
      <c r="Q99" s="84"/>
      <c r="R99" s="96"/>
    </row>
    <row r="100" ht="23" customHeight="1" spans="1:18">
      <c r="A100" s="86"/>
      <c r="B100" s="87"/>
      <c r="C100" s="87"/>
      <c r="D100" s="87"/>
      <c r="E100" s="87"/>
      <c r="F100" s="87"/>
      <c r="G100" s="89"/>
      <c r="H100" s="89"/>
      <c r="I100" s="89"/>
      <c r="J100" s="87"/>
      <c r="K100" s="87" t="s">
        <v>243</v>
      </c>
      <c r="L100" s="87" t="s">
        <v>246</v>
      </c>
      <c r="M100" s="87" t="s">
        <v>407</v>
      </c>
      <c r="N100" s="87" t="s">
        <v>260</v>
      </c>
      <c r="O100" s="87" t="s">
        <v>408</v>
      </c>
      <c r="P100" s="87" t="s">
        <v>409</v>
      </c>
      <c r="Q100" s="84"/>
      <c r="R100" s="96"/>
    </row>
    <row r="101" ht="23" customHeight="1" spans="1:18">
      <c r="A101" s="86"/>
      <c r="B101" s="87"/>
      <c r="C101" s="87"/>
      <c r="D101" s="87"/>
      <c r="E101" s="87"/>
      <c r="F101" s="87"/>
      <c r="G101" s="89"/>
      <c r="H101" s="89"/>
      <c r="I101" s="89"/>
      <c r="J101" s="87"/>
      <c r="K101" s="87" t="s">
        <v>243</v>
      </c>
      <c r="L101" s="87" t="s">
        <v>244</v>
      </c>
      <c r="M101" s="87" t="s">
        <v>410</v>
      </c>
      <c r="N101" s="87" t="s">
        <v>241</v>
      </c>
      <c r="O101" s="87" t="s">
        <v>411</v>
      </c>
      <c r="P101" s="87"/>
      <c r="Q101" s="84"/>
      <c r="R101" s="96"/>
    </row>
    <row r="102" ht="23" customHeight="1" spans="1:18">
      <c r="A102" s="86"/>
      <c r="B102" s="87"/>
      <c r="C102" s="87"/>
      <c r="D102" s="87"/>
      <c r="E102" s="87"/>
      <c r="F102" s="87"/>
      <c r="G102" s="89"/>
      <c r="H102" s="89"/>
      <c r="I102" s="89"/>
      <c r="J102" s="87"/>
      <c r="K102" s="87" t="s">
        <v>238</v>
      </c>
      <c r="L102" s="87" t="s">
        <v>289</v>
      </c>
      <c r="M102" s="87" t="s">
        <v>412</v>
      </c>
      <c r="N102" s="87" t="s">
        <v>241</v>
      </c>
      <c r="O102" s="87" t="s">
        <v>413</v>
      </c>
      <c r="P102" s="87"/>
      <c r="Q102" s="84"/>
      <c r="R102" s="96"/>
    </row>
    <row r="103" ht="23" customHeight="1" spans="1:18">
      <c r="A103" s="86"/>
      <c r="B103" s="87"/>
      <c r="C103" s="87"/>
      <c r="D103" s="87"/>
      <c r="E103" s="87"/>
      <c r="F103" s="87"/>
      <c r="G103" s="89"/>
      <c r="H103" s="89"/>
      <c r="I103" s="89"/>
      <c r="J103" s="87"/>
      <c r="K103" s="87" t="s">
        <v>238</v>
      </c>
      <c r="L103" s="87" t="s">
        <v>239</v>
      </c>
      <c r="M103" s="87" t="s">
        <v>414</v>
      </c>
      <c r="N103" s="87" t="s">
        <v>241</v>
      </c>
      <c r="O103" s="87" t="s">
        <v>413</v>
      </c>
      <c r="P103" s="87"/>
      <c r="Q103" s="84"/>
      <c r="R103" s="96"/>
    </row>
    <row r="104" ht="23" customHeight="1" spans="1:18">
      <c r="A104" s="86"/>
      <c r="B104" s="87"/>
      <c r="C104" s="87"/>
      <c r="D104" s="87"/>
      <c r="E104" s="87"/>
      <c r="F104" s="87"/>
      <c r="G104" s="89"/>
      <c r="H104" s="89"/>
      <c r="I104" s="89"/>
      <c r="J104" s="87"/>
      <c r="K104" s="87" t="s">
        <v>251</v>
      </c>
      <c r="L104" s="87" t="s">
        <v>252</v>
      </c>
      <c r="M104" s="87" t="s">
        <v>415</v>
      </c>
      <c r="N104" s="87" t="s">
        <v>254</v>
      </c>
      <c r="O104" s="87" t="s">
        <v>382</v>
      </c>
      <c r="P104" s="87" t="s">
        <v>416</v>
      </c>
      <c r="Q104" s="84"/>
      <c r="R104" s="96"/>
    </row>
    <row r="105" ht="23" customHeight="1" spans="1:18">
      <c r="A105" s="86"/>
      <c r="B105" s="87"/>
      <c r="C105" s="87" t="s">
        <v>417</v>
      </c>
      <c r="D105" s="87" t="s">
        <v>234</v>
      </c>
      <c r="E105" s="87" t="s">
        <v>403</v>
      </c>
      <c r="F105" s="87" t="s">
        <v>404</v>
      </c>
      <c r="G105" s="90">
        <v>4</v>
      </c>
      <c r="H105" s="90">
        <v>4</v>
      </c>
      <c r="I105" s="89"/>
      <c r="J105" s="87" t="s">
        <v>418</v>
      </c>
      <c r="K105" s="87" t="s">
        <v>251</v>
      </c>
      <c r="L105" s="87" t="s">
        <v>252</v>
      </c>
      <c r="M105" s="87" t="s">
        <v>419</v>
      </c>
      <c r="N105" s="87" t="s">
        <v>254</v>
      </c>
      <c r="O105" s="87" t="s">
        <v>353</v>
      </c>
      <c r="P105" s="87" t="s">
        <v>272</v>
      </c>
      <c r="Q105" s="84"/>
      <c r="R105" s="96"/>
    </row>
    <row r="106" ht="23" customHeight="1" spans="1:18">
      <c r="A106" s="86"/>
      <c r="B106" s="87"/>
      <c r="C106" s="87"/>
      <c r="D106" s="87"/>
      <c r="E106" s="87"/>
      <c r="F106" s="87"/>
      <c r="G106" s="89"/>
      <c r="H106" s="89"/>
      <c r="I106" s="89"/>
      <c r="J106" s="87"/>
      <c r="K106" s="87" t="s">
        <v>238</v>
      </c>
      <c r="L106" s="87" t="s">
        <v>239</v>
      </c>
      <c r="M106" s="87" t="s">
        <v>420</v>
      </c>
      <c r="N106" s="87" t="s">
        <v>241</v>
      </c>
      <c r="O106" s="87" t="s">
        <v>421</v>
      </c>
      <c r="P106" s="87"/>
      <c r="Q106" s="84"/>
      <c r="R106" s="96"/>
    </row>
    <row r="107" ht="23" customHeight="1" spans="1:18">
      <c r="A107" s="86"/>
      <c r="B107" s="87"/>
      <c r="C107" s="87"/>
      <c r="D107" s="87"/>
      <c r="E107" s="87"/>
      <c r="F107" s="87"/>
      <c r="G107" s="89"/>
      <c r="H107" s="89"/>
      <c r="I107" s="89"/>
      <c r="J107" s="87"/>
      <c r="K107" s="87" t="s">
        <v>243</v>
      </c>
      <c r="L107" s="87" t="s">
        <v>244</v>
      </c>
      <c r="M107" s="87" t="s">
        <v>410</v>
      </c>
      <c r="N107" s="87" t="s">
        <v>241</v>
      </c>
      <c r="O107" s="87" t="s">
        <v>411</v>
      </c>
      <c r="P107" s="87"/>
      <c r="Q107" s="84"/>
      <c r="R107" s="96"/>
    </row>
    <row r="108" ht="23" customHeight="1" spans="1:18">
      <c r="A108" s="86"/>
      <c r="B108" s="87"/>
      <c r="C108" s="87"/>
      <c r="D108" s="87"/>
      <c r="E108" s="87"/>
      <c r="F108" s="87"/>
      <c r="G108" s="89"/>
      <c r="H108" s="89"/>
      <c r="I108" s="89"/>
      <c r="J108" s="87"/>
      <c r="K108" s="87" t="s">
        <v>243</v>
      </c>
      <c r="L108" s="87" t="s">
        <v>246</v>
      </c>
      <c r="M108" s="87" t="s">
        <v>422</v>
      </c>
      <c r="N108" s="87" t="s">
        <v>260</v>
      </c>
      <c r="O108" s="87" t="s">
        <v>293</v>
      </c>
      <c r="P108" s="87" t="s">
        <v>250</v>
      </c>
      <c r="Q108" s="84"/>
      <c r="R108" s="96"/>
    </row>
    <row r="109" ht="23" customHeight="1" spans="1:18">
      <c r="A109" s="86"/>
      <c r="B109" s="87"/>
      <c r="C109" s="87"/>
      <c r="D109" s="87"/>
      <c r="E109" s="87"/>
      <c r="F109" s="87"/>
      <c r="G109" s="89"/>
      <c r="H109" s="89"/>
      <c r="I109" s="89"/>
      <c r="J109" s="87"/>
      <c r="K109" s="87" t="s">
        <v>257</v>
      </c>
      <c r="L109" s="87" t="s">
        <v>258</v>
      </c>
      <c r="M109" s="87" t="s">
        <v>423</v>
      </c>
      <c r="N109" s="87" t="s">
        <v>260</v>
      </c>
      <c r="O109" s="87" t="s">
        <v>261</v>
      </c>
      <c r="P109" s="87" t="s">
        <v>262</v>
      </c>
      <c r="Q109" s="84"/>
      <c r="R109" s="96"/>
    </row>
    <row r="110" ht="23" customHeight="1" spans="1:18">
      <c r="A110" s="86"/>
      <c r="B110" s="87"/>
      <c r="C110" s="87" t="s">
        <v>424</v>
      </c>
      <c r="D110" s="87" t="s">
        <v>234</v>
      </c>
      <c r="E110" s="87" t="s">
        <v>403</v>
      </c>
      <c r="F110" s="87" t="s">
        <v>404</v>
      </c>
      <c r="G110" s="90">
        <v>20</v>
      </c>
      <c r="H110" s="90">
        <v>20</v>
      </c>
      <c r="I110" s="89"/>
      <c r="J110" s="87" t="s">
        <v>425</v>
      </c>
      <c r="K110" s="87" t="s">
        <v>243</v>
      </c>
      <c r="L110" s="87" t="s">
        <v>244</v>
      </c>
      <c r="M110" s="87" t="s">
        <v>426</v>
      </c>
      <c r="N110" s="87" t="s">
        <v>241</v>
      </c>
      <c r="O110" s="87" t="s">
        <v>427</v>
      </c>
      <c r="P110" s="87"/>
      <c r="Q110" s="84"/>
      <c r="R110" s="96"/>
    </row>
    <row r="111" ht="23" customHeight="1" spans="1:18">
      <c r="A111" s="86"/>
      <c r="B111" s="87"/>
      <c r="C111" s="87"/>
      <c r="D111" s="87"/>
      <c r="E111" s="87"/>
      <c r="F111" s="87"/>
      <c r="G111" s="89"/>
      <c r="H111" s="89"/>
      <c r="I111" s="89"/>
      <c r="J111" s="87"/>
      <c r="K111" s="87" t="s">
        <v>243</v>
      </c>
      <c r="L111" s="87" t="s">
        <v>246</v>
      </c>
      <c r="M111" s="87" t="s">
        <v>428</v>
      </c>
      <c r="N111" s="87" t="s">
        <v>260</v>
      </c>
      <c r="O111" s="87" t="s">
        <v>301</v>
      </c>
      <c r="P111" s="87" t="s">
        <v>283</v>
      </c>
      <c r="Q111" s="84"/>
      <c r="R111" s="96"/>
    </row>
    <row r="112" ht="23" customHeight="1" spans="1:18">
      <c r="A112" s="86"/>
      <c r="B112" s="87"/>
      <c r="C112" s="87"/>
      <c r="D112" s="87"/>
      <c r="E112" s="87"/>
      <c r="F112" s="87"/>
      <c r="G112" s="89"/>
      <c r="H112" s="89"/>
      <c r="I112" s="89"/>
      <c r="J112" s="87"/>
      <c r="K112" s="87" t="s">
        <v>243</v>
      </c>
      <c r="L112" s="87" t="s">
        <v>246</v>
      </c>
      <c r="M112" s="87" t="s">
        <v>429</v>
      </c>
      <c r="N112" s="87" t="s">
        <v>260</v>
      </c>
      <c r="O112" s="87" t="s">
        <v>301</v>
      </c>
      <c r="P112" s="87" t="s">
        <v>394</v>
      </c>
      <c r="Q112" s="84"/>
      <c r="R112" s="96"/>
    </row>
    <row r="113" ht="23" customHeight="1" spans="1:18">
      <c r="A113" s="86"/>
      <c r="B113" s="87"/>
      <c r="C113" s="87"/>
      <c r="D113" s="87"/>
      <c r="E113" s="87"/>
      <c r="F113" s="87"/>
      <c r="G113" s="89"/>
      <c r="H113" s="89"/>
      <c r="I113" s="89"/>
      <c r="J113" s="87"/>
      <c r="K113" s="87" t="s">
        <v>251</v>
      </c>
      <c r="L113" s="87" t="s">
        <v>252</v>
      </c>
      <c r="M113" s="87" t="s">
        <v>430</v>
      </c>
      <c r="N113" s="87" t="s">
        <v>254</v>
      </c>
      <c r="O113" s="87" t="s">
        <v>363</v>
      </c>
      <c r="P113" s="87" t="s">
        <v>272</v>
      </c>
      <c r="Q113" s="84"/>
      <c r="R113" s="96"/>
    </row>
    <row r="114" ht="23" customHeight="1" spans="1:18">
      <c r="A114" s="86"/>
      <c r="B114" s="87"/>
      <c r="C114" s="87"/>
      <c r="D114" s="87"/>
      <c r="E114" s="87"/>
      <c r="F114" s="87"/>
      <c r="G114" s="89"/>
      <c r="H114" s="89"/>
      <c r="I114" s="89"/>
      <c r="J114" s="87"/>
      <c r="K114" s="87" t="s">
        <v>238</v>
      </c>
      <c r="L114" s="87" t="s">
        <v>239</v>
      </c>
      <c r="M114" s="87" t="s">
        <v>431</v>
      </c>
      <c r="N114" s="87" t="s">
        <v>241</v>
      </c>
      <c r="O114" s="87" t="s">
        <v>413</v>
      </c>
      <c r="P114" s="87"/>
      <c r="Q114" s="84"/>
      <c r="R114" s="96"/>
    </row>
    <row r="115" ht="23" customHeight="1" spans="1:18">
      <c r="A115" s="86"/>
      <c r="B115" s="87"/>
      <c r="C115" s="87"/>
      <c r="D115" s="87"/>
      <c r="E115" s="87"/>
      <c r="F115" s="87"/>
      <c r="G115" s="89"/>
      <c r="H115" s="89"/>
      <c r="I115" s="89"/>
      <c r="J115" s="87"/>
      <c r="K115" s="87" t="s">
        <v>238</v>
      </c>
      <c r="L115" s="87" t="s">
        <v>289</v>
      </c>
      <c r="M115" s="87" t="s">
        <v>432</v>
      </c>
      <c r="N115" s="87" t="s">
        <v>241</v>
      </c>
      <c r="O115" s="87" t="s">
        <v>433</v>
      </c>
      <c r="P115" s="87"/>
      <c r="Q115" s="84"/>
      <c r="R115" s="96"/>
    </row>
    <row r="116" ht="23" customHeight="1" spans="1:18">
      <c r="A116" s="86"/>
      <c r="B116" s="87"/>
      <c r="C116" s="87"/>
      <c r="D116" s="87"/>
      <c r="E116" s="87"/>
      <c r="F116" s="87"/>
      <c r="G116" s="89"/>
      <c r="H116" s="89"/>
      <c r="I116" s="89"/>
      <c r="J116" s="87"/>
      <c r="K116" s="87" t="s">
        <v>257</v>
      </c>
      <c r="L116" s="87" t="s">
        <v>258</v>
      </c>
      <c r="M116" s="87" t="s">
        <v>434</v>
      </c>
      <c r="N116" s="87" t="s">
        <v>260</v>
      </c>
      <c r="O116" s="87" t="s">
        <v>274</v>
      </c>
      <c r="P116" s="87" t="s">
        <v>262</v>
      </c>
      <c r="Q116" s="84"/>
      <c r="R116" s="96"/>
    </row>
    <row r="117" ht="23" customHeight="1" spans="1:18">
      <c r="A117" s="86"/>
      <c r="B117" s="87"/>
      <c r="C117" s="87" t="s">
        <v>435</v>
      </c>
      <c r="D117" s="87" t="s">
        <v>234</v>
      </c>
      <c r="E117" s="87" t="s">
        <v>436</v>
      </c>
      <c r="F117" s="87" t="s">
        <v>437</v>
      </c>
      <c r="G117" s="90">
        <v>142</v>
      </c>
      <c r="H117" s="90">
        <v>142</v>
      </c>
      <c r="I117" s="89"/>
      <c r="J117" s="87" t="s">
        <v>438</v>
      </c>
      <c r="K117" s="87" t="s">
        <v>238</v>
      </c>
      <c r="L117" s="87" t="s">
        <v>309</v>
      </c>
      <c r="M117" s="87" t="s">
        <v>439</v>
      </c>
      <c r="N117" s="87" t="s">
        <v>241</v>
      </c>
      <c r="O117" s="87" t="s">
        <v>440</v>
      </c>
      <c r="P117" s="87"/>
      <c r="Q117" s="84"/>
      <c r="R117" s="96"/>
    </row>
    <row r="118" ht="23" customHeight="1" spans="1:18">
      <c r="A118" s="86"/>
      <c r="B118" s="87"/>
      <c r="C118" s="87"/>
      <c r="D118" s="87"/>
      <c r="E118" s="87"/>
      <c r="F118" s="87"/>
      <c r="G118" s="89"/>
      <c r="H118" s="89"/>
      <c r="I118" s="89"/>
      <c r="J118" s="87"/>
      <c r="K118" s="87" t="s">
        <v>238</v>
      </c>
      <c r="L118" s="87" t="s">
        <v>441</v>
      </c>
      <c r="M118" s="87" t="s">
        <v>442</v>
      </c>
      <c r="N118" s="87" t="s">
        <v>241</v>
      </c>
      <c r="O118" s="87" t="s">
        <v>443</v>
      </c>
      <c r="P118" s="87"/>
      <c r="Q118" s="84"/>
      <c r="R118" s="96"/>
    </row>
    <row r="119" ht="23" customHeight="1" spans="1:18">
      <c r="A119" s="86"/>
      <c r="B119" s="87"/>
      <c r="C119" s="87"/>
      <c r="D119" s="87"/>
      <c r="E119" s="87"/>
      <c r="F119" s="87"/>
      <c r="G119" s="89"/>
      <c r="H119" s="89"/>
      <c r="I119" s="89"/>
      <c r="J119" s="87"/>
      <c r="K119" s="87" t="s">
        <v>257</v>
      </c>
      <c r="L119" s="87" t="s">
        <v>258</v>
      </c>
      <c r="M119" s="87" t="s">
        <v>269</v>
      </c>
      <c r="N119" s="87" t="s">
        <v>260</v>
      </c>
      <c r="O119" s="87" t="s">
        <v>261</v>
      </c>
      <c r="P119" s="87" t="s">
        <v>262</v>
      </c>
      <c r="Q119" s="84"/>
      <c r="R119" s="96"/>
    </row>
    <row r="120" ht="23" customHeight="1" spans="1:18">
      <c r="A120" s="86"/>
      <c r="B120" s="87"/>
      <c r="C120" s="87"/>
      <c r="D120" s="87"/>
      <c r="E120" s="87"/>
      <c r="F120" s="87"/>
      <c r="G120" s="89"/>
      <c r="H120" s="89"/>
      <c r="I120" s="89"/>
      <c r="J120" s="87"/>
      <c r="K120" s="87" t="s">
        <v>251</v>
      </c>
      <c r="L120" s="87" t="s">
        <v>252</v>
      </c>
      <c r="M120" s="87" t="s">
        <v>444</v>
      </c>
      <c r="N120" s="87" t="s">
        <v>254</v>
      </c>
      <c r="O120" s="87" t="s">
        <v>445</v>
      </c>
      <c r="P120" s="87" t="s">
        <v>272</v>
      </c>
      <c r="Q120" s="84"/>
      <c r="R120" s="96"/>
    </row>
    <row r="121" ht="23" customHeight="1" spans="1:18">
      <c r="A121" s="86"/>
      <c r="B121" s="87"/>
      <c r="C121" s="87"/>
      <c r="D121" s="87"/>
      <c r="E121" s="87"/>
      <c r="F121" s="87"/>
      <c r="G121" s="89"/>
      <c r="H121" s="89"/>
      <c r="I121" s="89"/>
      <c r="J121" s="87"/>
      <c r="K121" s="87" t="s">
        <v>243</v>
      </c>
      <c r="L121" s="87" t="s">
        <v>246</v>
      </c>
      <c r="M121" s="87" t="s">
        <v>446</v>
      </c>
      <c r="N121" s="87" t="s">
        <v>248</v>
      </c>
      <c r="O121" s="87" t="s">
        <v>327</v>
      </c>
      <c r="P121" s="87" t="s">
        <v>447</v>
      </c>
      <c r="Q121" s="84"/>
      <c r="R121" s="96"/>
    </row>
    <row r="122" ht="23" customHeight="1" spans="1:18">
      <c r="A122" s="86"/>
      <c r="B122" s="87"/>
      <c r="C122" s="87"/>
      <c r="D122" s="87"/>
      <c r="E122" s="87"/>
      <c r="F122" s="87"/>
      <c r="G122" s="89"/>
      <c r="H122" s="89"/>
      <c r="I122" s="89"/>
      <c r="J122" s="87"/>
      <c r="K122" s="87" t="s">
        <v>243</v>
      </c>
      <c r="L122" s="87" t="s">
        <v>246</v>
      </c>
      <c r="M122" s="87" t="s">
        <v>448</v>
      </c>
      <c r="N122" s="87" t="s">
        <v>260</v>
      </c>
      <c r="O122" s="87" t="s">
        <v>449</v>
      </c>
      <c r="P122" s="87" t="s">
        <v>450</v>
      </c>
      <c r="Q122" s="84"/>
      <c r="R122" s="96"/>
    </row>
    <row r="123" ht="23" customHeight="1" spans="1:18">
      <c r="A123" s="86"/>
      <c r="B123" s="87"/>
      <c r="C123" s="87" t="s">
        <v>451</v>
      </c>
      <c r="D123" s="87" t="s">
        <v>234</v>
      </c>
      <c r="E123" s="87" t="s">
        <v>452</v>
      </c>
      <c r="F123" s="87" t="s">
        <v>453</v>
      </c>
      <c r="G123" s="90">
        <v>30</v>
      </c>
      <c r="H123" s="90">
        <v>30</v>
      </c>
      <c r="I123" s="89"/>
      <c r="J123" s="87" t="s">
        <v>454</v>
      </c>
      <c r="K123" s="87" t="s">
        <v>238</v>
      </c>
      <c r="L123" s="87" t="s">
        <v>239</v>
      </c>
      <c r="M123" s="87" t="s">
        <v>455</v>
      </c>
      <c r="N123" s="87" t="s">
        <v>260</v>
      </c>
      <c r="O123" s="87" t="s">
        <v>375</v>
      </c>
      <c r="P123" s="87" t="s">
        <v>354</v>
      </c>
      <c r="Q123" s="84"/>
      <c r="R123" s="96"/>
    </row>
    <row r="124" ht="23" customHeight="1" spans="1:18">
      <c r="A124" s="86"/>
      <c r="B124" s="87"/>
      <c r="C124" s="87"/>
      <c r="D124" s="87"/>
      <c r="E124" s="87"/>
      <c r="F124" s="87"/>
      <c r="G124" s="89"/>
      <c r="H124" s="89"/>
      <c r="I124" s="89"/>
      <c r="J124" s="87"/>
      <c r="K124" s="87" t="s">
        <v>243</v>
      </c>
      <c r="L124" s="87" t="s">
        <v>246</v>
      </c>
      <c r="M124" s="87" t="s">
        <v>456</v>
      </c>
      <c r="N124" s="87" t="s">
        <v>260</v>
      </c>
      <c r="O124" s="87" t="s">
        <v>304</v>
      </c>
      <c r="P124" s="87" t="s">
        <v>450</v>
      </c>
      <c r="Q124" s="84"/>
      <c r="R124" s="96"/>
    </row>
    <row r="125" ht="23" customHeight="1" spans="1:18">
      <c r="A125" s="86"/>
      <c r="B125" s="87"/>
      <c r="C125" s="87"/>
      <c r="D125" s="87"/>
      <c r="E125" s="87"/>
      <c r="F125" s="87"/>
      <c r="G125" s="89"/>
      <c r="H125" s="89"/>
      <c r="I125" s="89"/>
      <c r="J125" s="87"/>
      <c r="K125" s="87" t="s">
        <v>257</v>
      </c>
      <c r="L125" s="87" t="s">
        <v>258</v>
      </c>
      <c r="M125" s="87" t="s">
        <v>457</v>
      </c>
      <c r="N125" s="87" t="s">
        <v>248</v>
      </c>
      <c r="O125" s="87" t="s">
        <v>327</v>
      </c>
      <c r="P125" s="87" t="s">
        <v>447</v>
      </c>
      <c r="Q125" s="84"/>
      <c r="R125" s="96"/>
    </row>
    <row r="126" ht="23" customHeight="1" spans="1:18">
      <c r="A126" s="86"/>
      <c r="B126" s="87"/>
      <c r="C126" s="87"/>
      <c r="D126" s="87"/>
      <c r="E126" s="87"/>
      <c r="F126" s="87"/>
      <c r="G126" s="89"/>
      <c r="H126" s="89"/>
      <c r="I126" s="89"/>
      <c r="J126" s="87"/>
      <c r="K126" s="87" t="s">
        <v>251</v>
      </c>
      <c r="L126" s="87" t="s">
        <v>252</v>
      </c>
      <c r="M126" s="87" t="s">
        <v>458</v>
      </c>
      <c r="N126" s="87" t="s">
        <v>254</v>
      </c>
      <c r="O126" s="87" t="s">
        <v>363</v>
      </c>
      <c r="P126" s="87" t="s">
        <v>272</v>
      </c>
      <c r="Q126" s="84"/>
      <c r="R126" s="96"/>
    </row>
    <row r="127" ht="23" customHeight="1" spans="1:18">
      <c r="A127" s="86"/>
      <c r="B127" s="87"/>
      <c r="C127" s="87" t="s">
        <v>459</v>
      </c>
      <c r="D127" s="87" t="s">
        <v>234</v>
      </c>
      <c r="E127" s="87" t="s">
        <v>460</v>
      </c>
      <c r="F127" s="87" t="s">
        <v>461</v>
      </c>
      <c r="G127" s="90">
        <v>55</v>
      </c>
      <c r="H127" s="90">
        <v>55</v>
      </c>
      <c r="I127" s="89"/>
      <c r="J127" s="87" t="s">
        <v>462</v>
      </c>
      <c r="K127" s="87" t="s">
        <v>257</v>
      </c>
      <c r="L127" s="87" t="s">
        <v>258</v>
      </c>
      <c r="M127" s="87" t="s">
        <v>269</v>
      </c>
      <c r="N127" s="87" t="s">
        <v>260</v>
      </c>
      <c r="O127" s="87" t="s">
        <v>463</v>
      </c>
      <c r="P127" s="87" t="s">
        <v>262</v>
      </c>
      <c r="Q127" s="84"/>
      <c r="R127" s="96"/>
    </row>
    <row r="128" ht="23" customHeight="1" spans="1:18">
      <c r="A128" s="86"/>
      <c r="B128" s="87"/>
      <c r="C128" s="87"/>
      <c r="D128" s="87"/>
      <c r="E128" s="87"/>
      <c r="F128" s="87"/>
      <c r="G128" s="89"/>
      <c r="H128" s="89"/>
      <c r="I128" s="89"/>
      <c r="J128" s="87"/>
      <c r="K128" s="87" t="s">
        <v>238</v>
      </c>
      <c r="L128" s="87" t="s">
        <v>239</v>
      </c>
      <c r="M128" s="87" t="s">
        <v>464</v>
      </c>
      <c r="N128" s="87" t="s">
        <v>241</v>
      </c>
      <c r="O128" s="87" t="s">
        <v>465</v>
      </c>
      <c r="P128" s="87"/>
      <c r="Q128" s="84"/>
      <c r="R128" s="96"/>
    </row>
    <row r="129" ht="23" customHeight="1" spans="1:18">
      <c r="A129" s="86"/>
      <c r="B129" s="87"/>
      <c r="C129" s="87"/>
      <c r="D129" s="87"/>
      <c r="E129" s="87"/>
      <c r="F129" s="87"/>
      <c r="G129" s="89"/>
      <c r="H129" s="89"/>
      <c r="I129" s="89"/>
      <c r="J129" s="87"/>
      <c r="K129" s="87" t="s">
        <v>238</v>
      </c>
      <c r="L129" s="87" t="s">
        <v>441</v>
      </c>
      <c r="M129" s="87" t="s">
        <v>442</v>
      </c>
      <c r="N129" s="87" t="s">
        <v>241</v>
      </c>
      <c r="O129" s="87" t="s">
        <v>466</v>
      </c>
      <c r="P129" s="87"/>
      <c r="Q129" s="84"/>
      <c r="R129" s="96"/>
    </row>
    <row r="130" ht="23" customHeight="1" spans="1:18">
      <c r="A130" s="86"/>
      <c r="B130" s="87"/>
      <c r="C130" s="87"/>
      <c r="D130" s="87"/>
      <c r="E130" s="87"/>
      <c r="F130" s="87"/>
      <c r="G130" s="89"/>
      <c r="H130" s="89"/>
      <c r="I130" s="89"/>
      <c r="J130" s="87"/>
      <c r="K130" s="87" t="s">
        <v>238</v>
      </c>
      <c r="L130" s="87" t="s">
        <v>309</v>
      </c>
      <c r="M130" s="87" t="s">
        <v>467</v>
      </c>
      <c r="N130" s="87" t="s">
        <v>241</v>
      </c>
      <c r="O130" s="87" t="s">
        <v>468</v>
      </c>
      <c r="P130" s="87"/>
      <c r="Q130" s="84"/>
      <c r="R130" s="96"/>
    </row>
    <row r="131" ht="23" customHeight="1" spans="1:18">
      <c r="A131" s="86"/>
      <c r="B131" s="87"/>
      <c r="C131" s="87"/>
      <c r="D131" s="87"/>
      <c r="E131" s="87"/>
      <c r="F131" s="87"/>
      <c r="G131" s="89"/>
      <c r="H131" s="89"/>
      <c r="I131" s="89"/>
      <c r="J131" s="87"/>
      <c r="K131" s="87" t="s">
        <v>243</v>
      </c>
      <c r="L131" s="87" t="s">
        <v>244</v>
      </c>
      <c r="M131" s="87" t="s">
        <v>469</v>
      </c>
      <c r="N131" s="87" t="s">
        <v>241</v>
      </c>
      <c r="O131" s="87" t="s">
        <v>470</v>
      </c>
      <c r="P131" s="87"/>
      <c r="Q131" s="84"/>
      <c r="R131" s="96"/>
    </row>
    <row r="132" ht="23" customHeight="1" spans="1:18">
      <c r="A132" s="86"/>
      <c r="B132" s="87"/>
      <c r="C132" s="87"/>
      <c r="D132" s="87"/>
      <c r="E132" s="87"/>
      <c r="F132" s="87"/>
      <c r="G132" s="89"/>
      <c r="H132" s="89"/>
      <c r="I132" s="89"/>
      <c r="J132" s="87"/>
      <c r="K132" s="87" t="s">
        <v>243</v>
      </c>
      <c r="L132" s="87" t="s">
        <v>246</v>
      </c>
      <c r="M132" s="87" t="s">
        <v>471</v>
      </c>
      <c r="N132" s="87" t="s">
        <v>248</v>
      </c>
      <c r="O132" s="87" t="s">
        <v>472</v>
      </c>
      <c r="P132" s="87" t="s">
        <v>473</v>
      </c>
      <c r="Q132" s="84"/>
      <c r="R132" s="96"/>
    </row>
    <row r="133" ht="23" customHeight="1" spans="1:18">
      <c r="A133" s="86"/>
      <c r="B133" s="87"/>
      <c r="C133" s="87"/>
      <c r="D133" s="87"/>
      <c r="E133" s="87"/>
      <c r="F133" s="87"/>
      <c r="G133" s="89"/>
      <c r="H133" s="89"/>
      <c r="I133" s="89"/>
      <c r="J133" s="87"/>
      <c r="K133" s="87" t="s">
        <v>243</v>
      </c>
      <c r="L133" s="87" t="s">
        <v>267</v>
      </c>
      <c r="M133" s="87" t="s">
        <v>474</v>
      </c>
      <c r="N133" s="87" t="s">
        <v>241</v>
      </c>
      <c r="O133" s="87" t="s">
        <v>475</v>
      </c>
      <c r="P133" s="87"/>
      <c r="Q133" s="84"/>
      <c r="R133" s="96"/>
    </row>
    <row r="134" ht="23" customHeight="1" spans="1:18">
      <c r="A134" s="86"/>
      <c r="B134" s="87"/>
      <c r="C134" s="87"/>
      <c r="D134" s="87"/>
      <c r="E134" s="87"/>
      <c r="F134" s="87"/>
      <c r="G134" s="89"/>
      <c r="H134" s="89"/>
      <c r="I134" s="89"/>
      <c r="J134" s="87"/>
      <c r="K134" s="87" t="s">
        <v>251</v>
      </c>
      <c r="L134" s="87" t="s">
        <v>252</v>
      </c>
      <c r="M134" s="87" t="s">
        <v>476</v>
      </c>
      <c r="N134" s="87" t="s">
        <v>254</v>
      </c>
      <c r="O134" s="87" t="s">
        <v>477</v>
      </c>
      <c r="P134" s="87" t="s">
        <v>416</v>
      </c>
      <c r="Q134" s="84"/>
      <c r="R134" s="96"/>
    </row>
    <row r="135" ht="23" customHeight="1" spans="1:18">
      <c r="A135" s="86"/>
      <c r="B135" s="87"/>
      <c r="C135" s="87" t="s">
        <v>478</v>
      </c>
      <c r="D135" s="87" t="s">
        <v>234</v>
      </c>
      <c r="E135" s="87" t="s">
        <v>479</v>
      </c>
      <c r="F135" s="87" t="s">
        <v>480</v>
      </c>
      <c r="G135" s="90">
        <v>82</v>
      </c>
      <c r="H135" s="90">
        <v>82</v>
      </c>
      <c r="I135" s="89"/>
      <c r="J135" s="87" t="s">
        <v>481</v>
      </c>
      <c r="K135" s="87" t="s">
        <v>243</v>
      </c>
      <c r="L135" s="87" t="s">
        <v>246</v>
      </c>
      <c r="M135" s="87" t="s">
        <v>482</v>
      </c>
      <c r="N135" s="87" t="s">
        <v>260</v>
      </c>
      <c r="O135" s="87" t="s">
        <v>327</v>
      </c>
      <c r="P135" s="87" t="s">
        <v>447</v>
      </c>
      <c r="Q135" s="84"/>
      <c r="R135" s="96"/>
    </row>
    <row r="136" ht="23" customHeight="1" spans="1:18">
      <c r="A136" s="86"/>
      <c r="B136" s="87"/>
      <c r="C136" s="87"/>
      <c r="D136" s="87"/>
      <c r="E136" s="87"/>
      <c r="F136" s="87"/>
      <c r="G136" s="89"/>
      <c r="H136" s="89"/>
      <c r="I136" s="89"/>
      <c r="J136" s="87"/>
      <c r="K136" s="87" t="s">
        <v>243</v>
      </c>
      <c r="L136" s="87" t="s">
        <v>246</v>
      </c>
      <c r="M136" s="87" t="s">
        <v>483</v>
      </c>
      <c r="N136" s="87" t="s">
        <v>260</v>
      </c>
      <c r="O136" s="87" t="s">
        <v>484</v>
      </c>
      <c r="P136" s="87" t="s">
        <v>283</v>
      </c>
      <c r="Q136" s="84"/>
      <c r="R136" s="96"/>
    </row>
    <row r="137" ht="23" customHeight="1" spans="1:18">
      <c r="A137" s="86"/>
      <c r="B137" s="87"/>
      <c r="C137" s="87"/>
      <c r="D137" s="87"/>
      <c r="E137" s="87"/>
      <c r="F137" s="87"/>
      <c r="G137" s="89"/>
      <c r="H137" s="89"/>
      <c r="I137" s="89"/>
      <c r="J137" s="87"/>
      <c r="K137" s="87" t="s">
        <v>243</v>
      </c>
      <c r="L137" s="87" t="s">
        <v>267</v>
      </c>
      <c r="M137" s="87" t="s">
        <v>485</v>
      </c>
      <c r="N137" s="87" t="s">
        <v>241</v>
      </c>
      <c r="O137" s="87" t="s">
        <v>486</v>
      </c>
      <c r="P137" s="87"/>
      <c r="Q137" s="84"/>
      <c r="R137" s="96"/>
    </row>
    <row r="138" ht="23" customHeight="1" spans="1:18">
      <c r="A138" s="86"/>
      <c r="B138" s="87"/>
      <c r="C138" s="87"/>
      <c r="D138" s="87"/>
      <c r="E138" s="87"/>
      <c r="F138" s="87"/>
      <c r="G138" s="89"/>
      <c r="H138" s="89"/>
      <c r="I138" s="89"/>
      <c r="J138" s="87"/>
      <c r="K138" s="87" t="s">
        <v>251</v>
      </c>
      <c r="L138" s="87" t="s">
        <v>252</v>
      </c>
      <c r="M138" s="87" t="s">
        <v>312</v>
      </c>
      <c r="N138" s="87" t="s">
        <v>254</v>
      </c>
      <c r="O138" s="87" t="s">
        <v>487</v>
      </c>
      <c r="P138" s="87" t="s">
        <v>272</v>
      </c>
      <c r="Q138" s="84"/>
      <c r="R138" s="96"/>
    </row>
    <row r="139" ht="23" customHeight="1" spans="1:18">
      <c r="A139" s="86"/>
      <c r="B139" s="87"/>
      <c r="C139" s="87"/>
      <c r="D139" s="87"/>
      <c r="E139" s="87"/>
      <c r="F139" s="87"/>
      <c r="G139" s="89"/>
      <c r="H139" s="89"/>
      <c r="I139" s="89"/>
      <c r="J139" s="87"/>
      <c r="K139" s="87" t="s">
        <v>257</v>
      </c>
      <c r="L139" s="87" t="s">
        <v>258</v>
      </c>
      <c r="M139" s="87" t="s">
        <v>488</v>
      </c>
      <c r="N139" s="87" t="s">
        <v>260</v>
      </c>
      <c r="O139" s="87" t="s">
        <v>463</v>
      </c>
      <c r="P139" s="87" t="s">
        <v>262</v>
      </c>
      <c r="Q139" s="84"/>
      <c r="R139" s="96"/>
    </row>
    <row r="140" ht="23" customHeight="1" spans="1:18">
      <c r="A140" s="86"/>
      <c r="B140" s="87"/>
      <c r="C140" s="87"/>
      <c r="D140" s="87"/>
      <c r="E140" s="87"/>
      <c r="F140" s="87"/>
      <c r="G140" s="89"/>
      <c r="H140" s="89"/>
      <c r="I140" s="89"/>
      <c r="J140" s="87"/>
      <c r="K140" s="87" t="s">
        <v>238</v>
      </c>
      <c r="L140" s="87" t="s">
        <v>239</v>
      </c>
      <c r="M140" s="87" t="s">
        <v>489</v>
      </c>
      <c r="N140" s="87" t="s">
        <v>260</v>
      </c>
      <c r="O140" s="87" t="s">
        <v>463</v>
      </c>
      <c r="P140" s="87" t="s">
        <v>262</v>
      </c>
      <c r="Q140" s="84"/>
      <c r="R140" s="96"/>
    </row>
    <row r="141" ht="23" customHeight="1" spans="1:18">
      <c r="A141" s="86"/>
      <c r="B141" s="87"/>
      <c r="C141" s="87" t="s">
        <v>490</v>
      </c>
      <c r="D141" s="87" t="s">
        <v>234</v>
      </c>
      <c r="E141" s="87" t="s">
        <v>491</v>
      </c>
      <c r="F141" s="87" t="s">
        <v>492</v>
      </c>
      <c r="G141" s="90">
        <v>387.645441</v>
      </c>
      <c r="H141" s="90">
        <v>387.645441</v>
      </c>
      <c r="I141" s="89"/>
      <c r="J141" s="87" t="s">
        <v>493</v>
      </c>
      <c r="K141" s="87" t="s">
        <v>243</v>
      </c>
      <c r="L141" s="87" t="s">
        <v>246</v>
      </c>
      <c r="M141" s="87" t="s">
        <v>494</v>
      </c>
      <c r="N141" s="87" t="s">
        <v>260</v>
      </c>
      <c r="O141" s="87" t="s">
        <v>495</v>
      </c>
      <c r="P141" s="87" t="s">
        <v>450</v>
      </c>
      <c r="Q141" s="84"/>
      <c r="R141" s="96"/>
    </row>
    <row r="142" ht="23" customHeight="1" spans="1:18">
      <c r="A142" s="86"/>
      <c r="B142" s="87"/>
      <c r="C142" s="87"/>
      <c r="D142" s="87"/>
      <c r="E142" s="87"/>
      <c r="F142" s="87"/>
      <c r="G142" s="89"/>
      <c r="H142" s="89"/>
      <c r="I142" s="89"/>
      <c r="J142" s="87"/>
      <c r="K142" s="87" t="s">
        <v>243</v>
      </c>
      <c r="L142" s="87" t="s">
        <v>246</v>
      </c>
      <c r="M142" s="87" t="s">
        <v>496</v>
      </c>
      <c r="N142" s="87" t="s">
        <v>248</v>
      </c>
      <c r="O142" s="87" t="s">
        <v>327</v>
      </c>
      <c r="P142" s="87" t="s">
        <v>447</v>
      </c>
      <c r="Q142" s="84"/>
      <c r="R142" s="96"/>
    </row>
    <row r="143" ht="23" customHeight="1" spans="1:18">
      <c r="A143" s="86"/>
      <c r="B143" s="87"/>
      <c r="C143" s="87"/>
      <c r="D143" s="87"/>
      <c r="E143" s="87"/>
      <c r="F143" s="87"/>
      <c r="G143" s="89"/>
      <c r="H143" s="89"/>
      <c r="I143" s="89"/>
      <c r="J143" s="87"/>
      <c r="K143" s="87" t="s">
        <v>243</v>
      </c>
      <c r="L143" s="87" t="s">
        <v>246</v>
      </c>
      <c r="M143" s="87" t="s">
        <v>497</v>
      </c>
      <c r="N143" s="87" t="s">
        <v>260</v>
      </c>
      <c r="O143" s="87" t="s">
        <v>285</v>
      </c>
      <c r="P143" s="87" t="s">
        <v>450</v>
      </c>
      <c r="Q143" s="84"/>
      <c r="R143" s="96"/>
    </row>
    <row r="144" ht="23" customHeight="1" spans="1:18">
      <c r="A144" s="86"/>
      <c r="B144" s="87"/>
      <c r="C144" s="87"/>
      <c r="D144" s="87"/>
      <c r="E144" s="87"/>
      <c r="F144" s="87"/>
      <c r="G144" s="89"/>
      <c r="H144" s="89"/>
      <c r="I144" s="89"/>
      <c r="J144" s="87"/>
      <c r="K144" s="87" t="s">
        <v>243</v>
      </c>
      <c r="L144" s="87" t="s">
        <v>244</v>
      </c>
      <c r="M144" s="87" t="s">
        <v>498</v>
      </c>
      <c r="N144" s="87" t="s">
        <v>241</v>
      </c>
      <c r="O144" s="87" t="s">
        <v>499</v>
      </c>
      <c r="P144" s="87"/>
      <c r="Q144" s="84"/>
      <c r="R144" s="96"/>
    </row>
    <row r="145" ht="23" customHeight="1" spans="1:18">
      <c r="A145" s="86"/>
      <c r="B145" s="87"/>
      <c r="C145" s="87"/>
      <c r="D145" s="87"/>
      <c r="E145" s="87"/>
      <c r="F145" s="87"/>
      <c r="G145" s="89"/>
      <c r="H145" s="89"/>
      <c r="I145" s="89"/>
      <c r="J145" s="87"/>
      <c r="K145" s="87" t="s">
        <v>243</v>
      </c>
      <c r="L145" s="87" t="s">
        <v>267</v>
      </c>
      <c r="M145" s="87" t="s">
        <v>500</v>
      </c>
      <c r="N145" s="87" t="s">
        <v>248</v>
      </c>
      <c r="O145" s="87" t="s">
        <v>327</v>
      </c>
      <c r="P145" s="87" t="s">
        <v>501</v>
      </c>
      <c r="Q145" s="84"/>
      <c r="R145" s="96"/>
    </row>
    <row r="146" ht="23" customHeight="1" spans="1:18">
      <c r="A146" s="86"/>
      <c r="B146" s="87"/>
      <c r="C146" s="87"/>
      <c r="D146" s="87"/>
      <c r="E146" s="87"/>
      <c r="F146" s="87"/>
      <c r="G146" s="89"/>
      <c r="H146" s="89"/>
      <c r="I146" s="89"/>
      <c r="J146" s="87"/>
      <c r="K146" s="87" t="s">
        <v>251</v>
      </c>
      <c r="L146" s="87" t="s">
        <v>252</v>
      </c>
      <c r="M146" s="87" t="s">
        <v>502</v>
      </c>
      <c r="N146" s="87" t="s">
        <v>254</v>
      </c>
      <c r="O146" s="87" t="s">
        <v>503</v>
      </c>
      <c r="P146" s="87" t="s">
        <v>272</v>
      </c>
      <c r="Q146" s="84"/>
      <c r="R146" s="96"/>
    </row>
    <row r="147" ht="23" customHeight="1" spans="1:18">
      <c r="A147" s="86"/>
      <c r="B147" s="87"/>
      <c r="C147" s="87"/>
      <c r="D147" s="87"/>
      <c r="E147" s="87"/>
      <c r="F147" s="87"/>
      <c r="G147" s="89"/>
      <c r="H147" s="89"/>
      <c r="I147" s="89"/>
      <c r="J147" s="87"/>
      <c r="K147" s="87" t="s">
        <v>238</v>
      </c>
      <c r="L147" s="87" t="s">
        <v>239</v>
      </c>
      <c r="M147" s="87" t="s">
        <v>504</v>
      </c>
      <c r="N147" s="87" t="s">
        <v>241</v>
      </c>
      <c r="O147" s="87" t="s">
        <v>505</v>
      </c>
      <c r="P147" s="87"/>
      <c r="Q147" s="84"/>
      <c r="R147" s="96"/>
    </row>
    <row r="148" ht="23" customHeight="1" spans="1:18">
      <c r="A148" s="86"/>
      <c r="B148" s="87"/>
      <c r="C148" s="87"/>
      <c r="D148" s="87"/>
      <c r="E148" s="87"/>
      <c r="F148" s="87"/>
      <c r="G148" s="89"/>
      <c r="H148" s="89"/>
      <c r="I148" s="89"/>
      <c r="J148" s="87"/>
      <c r="K148" s="87" t="s">
        <v>257</v>
      </c>
      <c r="L148" s="87" t="s">
        <v>258</v>
      </c>
      <c r="M148" s="87" t="s">
        <v>506</v>
      </c>
      <c r="N148" s="87" t="s">
        <v>260</v>
      </c>
      <c r="O148" s="87" t="s">
        <v>261</v>
      </c>
      <c r="P148" s="87" t="s">
        <v>262</v>
      </c>
      <c r="Q148" s="84"/>
      <c r="R148" s="96"/>
    </row>
    <row r="149" ht="23" customHeight="1" spans="1:18">
      <c r="A149" s="86"/>
      <c r="B149" s="87"/>
      <c r="C149" s="87" t="s">
        <v>507</v>
      </c>
      <c r="D149" s="87" t="s">
        <v>234</v>
      </c>
      <c r="E149" s="87" t="s">
        <v>491</v>
      </c>
      <c r="F149" s="87" t="s">
        <v>492</v>
      </c>
      <c r="G149" s="90">
        <v>640.05</v>
      </c>
      <c r="H149" s="90">
        <v>640.05</v>
      </c>
      <c r="I149" s="89"/>
      <c r="J149" s="87" t="s">
        <v>508</v>
      </c>
      <c r="K149" s="87" t="s">
        <v>243</v>
      </c>
      <c r="L149" s="87" t="s">
        <v>244</v>
      </c>
      <c r="M149" s="87" t="s">
        <v>509</v>
      </c>
      <c r="N149" s="87" t="s">
        <v>260</v>
      </c>
      <c r="O149" s="87" t="s">
        <v>261</v>
      </c>
      <c r="P149" s="87" t="s">
        <v>262</v>
      </c>
      <c r="Q149" s="84"/>
      <c r="R149" s="96"/>
    </row>
    <row r="150" ht="23" customHeight="1" spans="1:18">
      <c r="A150" s="86"/>
      <c r="B150" s="87"/>
      <c r="C150" s="87"/>
      <c r="D150" s="87"/>
      <c r="E150" s="87"/>
      <c r="F150" s="87"/>
      <c r="G150" s="89"/>
      <c r="H150" s="89"/>
      <c r="I150" s="89"/>
      <c r="J150" s="87"/>
      <c r="K150" s="87" t="s">
        <v>243</v>
      </c>
      <c r="L150" s="87" t="s">
        <v>267</v>
      </c>
      <c r="M150" s="87" t="s">
        <v>510</v>
      </c>
      <c r="N150" s="87" t="s">
        <v>248</v>
      </c>
      <c r="O150" s="87" t="s">
        <v>327</v>
      </c>
      <c r="P150" s="87" t="s">
        <v>501</v>
      </c>
      <c r="Q150" s="84"/>
      <c r="R150" s="96"/>
    </row>
    <row r="151" ht="23" customHeight="1" spans="1:18">
      <c r="A151" s="86"/>
      <c r="B151" s="87"/>
      <c r="C151" s="87"/>
      <c r="D151" s="87"/>
      <c r="E151" s="87"/>
      <c r="F151" s="87"/>
      <c r="G151" s="89"/>
      <c r="H151" s="89"/>
      <c r="I151" s="89"/>
      <c r="J151" s="87"/>
      <c r="K151" s="87" t="s">
        <v>243</v>
      </c>
      <c r="L151" s="87" t="s">
        <v>246</v>
      </c>
      <c r="M151" s="87" t="s">
        <v>511</v>
      </c>
      <c r="N151" s="87" t="s">
        <v>260</v>
      </c>
      <c r="O151" s="87" t="s">
        <v>512</v>
      </c>
      <c r="P151" s="87" t="s">
        <v>513</v>
      </c>
      <c r="Q151" s="84"/>
      <c r="R151" s="96"/>
    </row>
    <row r="152" ht="23" customHeight="1" spans="1:18">
      <c r="A152" s="86"/>
      <c r="B152" s="87"/>
      <c r="C152" s="87"/>
      <c r="D152" s="87"/>
      <c r="E152" s="87"/>
      <c r="F152" s="87"/>
      <c r="G152" s="89"/>
      <c r="H152" s="89"/>
      <c r="I152" s="89"/>
      <c r="J152" s="87"/>
      <c r="K152" s="87" t="s">
        <v>243</v>
      </c>
      <c r="L152" s="87" t="s">
        <v>246</v>
      </c>
      <c r="M152" s="87" t="s">
        <v>514</v>
      </c>
      <c r="N152" s="87" t="s">
        <v>260</v>
      </c>
      <c r="O152" s="87" t="s">
        <v>301</v>
      </c>
      <c r="P152" s="87" t="s">
        <v>513</v>
      </c>
      <c r="Q152" s="84"/>
      <c r="R152" s="96"/>
    </row>
    <row r="153" ht="23" customHeight="1" spans="1:18">
      <c r="A153" s="86"/>
      <c r="B153" s="87"/>
      <c r="C153" s="87"/>
      <c r="D153" s="87"/>
      <c r="E153" s="87"/>
      <c r="F153" s="87"/>
      <c r="G153" s="89"/>
      <c r="H153" s="89"/>
      <c r="I153" s="89"/>
      <c r="J153" s="87"/>
      <c r="K153" s="87" t="s">
        <v>257</v>
      </c>
      <c r="L153" s="87" t="s">
        <v>258</v>
      </c>
      <c r="M153" s="87" t="s">
        <v>269</v>
      </c>
      <c r="N153" s="87" t="s">
        <v>260</v>
      </c>
      <c r="O153" s="87" t="s">
        <v>261</v>
      </c>
      <c r="P153" s="87" t="s">
        <v>262</v>
      </c>
      <c r="Q153" s="84"/>
      <c r="R153" s="96"/>
    </row>
    <row r="154" ht="23" customHeight="1" spans="1:18">
      <c r="A154" s="86"/>
      <c r="B154" s="87"/>
      <c r="C154" s="87"/>
      <c r="D154" s="87"/>
      <c r="E154" s="87"/>
      <c r="F154" s="87"/>
      <c r="G154" s="89"/>
      <c r="H154" s="89"/>
      <c r="I154" s="89"/>
      <c r="J154" s="87"/>
      <c r="K154" s="87" t="s">
        <v>251</v>
      </c>
      <c r="L154" s="87" t="s">
        <v>252</v>
      </c>
      <c r="M154" s="87" t="s">
        <v>312</v>
      </c>
      <c r="N154" s="87" t="s">
        <v>254</v>
      </c>
      <c r="O154" s="87" t="s">
        <v>515</v>
      </c>
      <c r="P154" s="87" t="s">
        <v>516</v>
      </c>
      <c r="Q154" s="84"/>
      <c r="R154" s="96"/>
    </row>
    <row r="155" ht="23" customHeight="1" spans="1:18">
      <c r="A155" s="86"/>
      <c r="B155" s="87"/>
      <c r="C155" s="87"/>
      <c r="D155" s="87"/>
      <c r="E155" s="87"/>
      <c r="F155" s="87"/>
      <c r="G155" s="89"/>
      <c r="H155" s="89"/>
      <c r="I155" s="89"/>
      <c r="J155" s="87"/>
      <c r="K155" s="87" t="s">
        <v>238</v>
      </c>
      <c r="L155" s="87" t="s">
        <v>239</v>
      </c>
      <c r="M155" s="87" t="s">
        <v>517</v>
      </c>
      <c r="N155" s="87" t="s">
        <v>260</v>
      </c>
      <c r="O155" s="87" t="s">
        <v>518</v>
      </c>
      <c r="P155" s="87" t="s">
        <v>513</v>
      </c>
      <c r="Q155" s="84"/>
      <c r="R155" s="96"/>
    </row>
    <row r="156" ht="16.6" customHeight="1" spans="2:18">
      <c r="B156" s="87"/>
      <c r="C156" s="87" t="s">
        <v>519</v>
      </c>
      <c r="D156" s="87" t="s">
        <v>234</v>
      </c>
      <c r="E156" s="87" t="s">
        <v>491</v>
      </c>
      <c r="F156" s="87" t="s">
        <v>492</v>
      </c>
      <c r="G156" s="90">
        <v>149.04</v>
      </c>
      <c r="H156" s="90">
        <v>149.04</v>
      </c>
      <c r="I156" s="89"/>
      <c r="J156" s="87" t="s">
        <v>520</v>
      </c>
      <c r="K156" s="87" t="s">
        <v>243</v>
      </c>
      <c r="L156" s="87" t="s">
        <v>244</v>
      </c>
      <c r="M156" s="87" t="s">
        <v>521</v>
      </c>
      <c r="N156" s="87" t="s">
        <v>241</v>
      </c>
      <c r="O156" s="87" t="s">
        <v>499</v>
      </c>
      <c r="P156" s="87"/>
      <c r="Q156" s="97"/>
      <c r="R156" s="98"/>
    </row>
    <row r="157" spans="2:17">
      <c r="B157" s="87"/>
      <c r="C157" s="87"/>
      <c r="D157" s="87"/>
      <c r="E157" s="87"/>
      <c r="F157" s="87"/>
      <c r="G157" s="89"/>
      <c r="H157" s="89"/>
      <c r="I157" s="89"/>
      <c r="J157" s="87"/>
      <c r="K157" s="87" t="s">
        <v>243</v>
      </c>
      <c r="L157" s="87" t="s">
        <v>246</v>
      </c>
      <c r="M157" s="87" t="s">
        <v>522</v>
      </c>
      <c r="N157" s="87" t="s">
        <v>260</v>
      </c>
      <c r="O157" s="87" t="s">
        <v>327</v>
      </c>
      <c r="P157" s="87" t="s">
        <v>447</v>
      </c>
      <c r="Q157" s="99"/>
    </row>
    <row r="158" ht="24" spans="2:17">
      <c r="B158" s="87"/>
      <c r="C158" s="87"/>
      <c r="D158" s="87"/>
      <c r="E158" s="87"/>
      <c r="F158" s="87"/>
      <c r="G158" s="89"/>
      <c r="H158" s="89"/>
      <c r="I158" s="89"/>
      <c r="J158" s="87"/>
      <c r="K158" s="87" t="s">
        <v>243</v>
      </c>
      <c r="L158" s="87" t="s">
        <v>246</v>
      </c>
      <c r="M158" s="87" t="s">
        <v>523</v>
      </c>
      <c r="N158" s="87" t="s">
        <v>248</v>
      </c>
      <c r="O158" s="87" t="s">
        <v>327</v>
      </c>
      <c r="P158" s="87" t="s">
        <v>447</v>
      </c>
      <c r="Q158" s="99"/>
    </row>
    <row r="159" spans="2:17">
      <c r="B159" s="87"/>
      <c r="C159" s="87"/>
      <c r="D159" s="87"/>
      <c r="E159" s="87"/>
      <c r="F159" s="87"/>
      <c r="G159" s="89"/>
      <c r="H159" s="89"/>
      <c r="I159" s="89"/>
      <c r="J159" s="87"/>
      <c r="K159" s="87" t="s">
        <v>243</v>
      </c>
      <c r="L159" s="87" t="s">
        <v>267</v>
      </c>
      <c r="M159" s="87" t="s">
        <v>510</v>
      </c>
      <c r="N159" s="87" t="s">
        <v>248</v>
      </c>
      <c r="O159" s="87" t="s">
        <v>327</v>
      </c>
      <c r="P159" s="87" t="s">
        <v>501</v>
      </c>
      <c r="Q159" s="99"/>
    </row>
    <row r="160" ht="24" spans="2:17">
      <c r="B160" s="87"/>
      <c r="C160" s="87"/>
      <c r="D160" s="87"/>
      <c r="E160" s="87"/>
      <c r="F160" s="87"/>
      <c r="G160" s="89"/>
      <c r="H160" s="89"/>
      <c r="I160" s="89"/>
      <c r="J160" s="87"/>
      <c r="K160" s="87" t="s">
        <v>257</v>
      </c>
      <c r="L160" s="87" t="s">
        <v>258</v>
      </c>
      <c r="M160" s="87" t="s">
        <v>269</v>
      </c>
      <c r="N160" s="87" t="s">
        <v>260</v>
      </c>
      <c r="O160" s="87" t="s">
        <v>261</v>
      </c>
      <c r="P160" s="87" t="s">
        <v>262</v>
      </c>
      <c r="Q160" s="99"/>
    </row>
    <row r="161" spans="2:17">
      <c r="B161" s="87"/>
      <c r="C161" s="87"/>
      <c r="D161" s="87"/>
      <c r="E161" s="87"/>
      <c r="F161" s="87"/>
      <c r="G161" s="89"/>
      <c r="H161" s="89"/>
      <c r="I161" s="89"/>
      <c r="J161" s="87"/>
      <c r="K161" s="87" t="s">
        <v>238</v>
      </c>
      <c r="L161" s="87" t="s">
        <v>289</v>
      </c>
      <c r="M161" s="87" t="s">
        <v>524</v>
      </c>
      <c r="N161" s="87" t="s">
        <v>241</v>
      </c>
      <c r="O161" s="87" t="s">
        <v>505</v>
      </c>
      <c r="P161" s="87"/>
      <c r="Q161" s="99"/>
    </row>
    <row r="162" spans="2:17">
      <c r="B162" s="87"/>
      <c r="C162" s="87"/>
      <c r="D162" s="87"/>
      <c r="E162" s="87"/>
      <c r="F162" s="87"/>
      <c r="G162" s="89"/>
      <c r="H162" s="89"/>
      <c r="I162" s="89"/>
      <c r="J162" s="87"/>
      <c r="K162" s="87" t="s">
        <v>238</v>
      </c>
      <c r="L162" s="87" t="s">
        <v>239</v>
      </c>
      <c r="M162" s="87" t="s">
        <v>517</v>
      </c>
      <c r="N162" s="87" t="s">
        <v>260</v>
      </c>
      <c r="O162" s="87" t="s">
        <v>301</v>
      </c>
      <c r="P162" s="87" t="s">
        <v>513</v>
      </c>
      <c r="Q162" s="99"/>
    </row>
    <row r="163" spans="2:17">
      <c r="B163" s="87"/>
      <c r="C163" s="87"/>
      <c r="D163" s="87"/>
      <c r="E163" s="87"/>
      <c r="F163" s="87"/>
      <c r="G163" s="89"/>
      <c r="H163" s="89"/>
      <c r="I163" s="89"/>
      <c r="J163" s="87"/>
      <c r="K163" s="87" t="s">
        <v>251</v>
      </c>
      <c r="L163" s="87" t="s">
        <v>252</v>
      </c>
      <c r="M163" s="87" t="s">
        <v>502</v>
      </c>
      <c r="N163" s="87" t="s">
        <v>254</v>
      </c>
      <c r="O163" s="87" t="s">
        <v>525</v>
      </c>
      <c r="P163" s="87" t="s">
        <v>516</v>
      </c>
      <c r="Q163" s="99"/>
    </row>
    <row r="164" spans="2:17">
      <c r="B164" s="87"/>
      <c r="C164" s="87" t="s">
        <v>526</v>
      </c>
      <c r="D164" s="87" t="s">
        <v>234</v>
      </c>
      <c r="E164" s="87" t="s">
        <v>491</v>
      </c>
      <c r="F164" s="87" t="s">
        <v>492</v>
      </c>
      <c r="G164" s="90">
        <v>53.8</v>
      </c>
      <c r="H164" s="90">
        <v>53.8</v>
      </c>
      <c r="I164" s="89"/>
      <c r="J164" s="87" t="s">
        <v>527</v>
      </c>
      <c r="K164" s="87" t="s">
        <v>243</v>
      </c>
      <c r="L164" s="87" t="s">
        <v>267</v>
      </c>
      <c r="M164" s="87" t="s">
        <v>500</v>
      </c>
      <c r="N164" s="87" t="s">
        <v>248</v>
      </c>
      <c r="O164" s="87" t="s">
        <v>327</v>
      </c>
      <c r="P164" s="87" t="s">
        <v>501</v>
      </c>
      <c r="Q164" s="99"/>
    </row>
    <row r="165" spans="2:17">
      <c r="B165" s="87"/>
      <c r="C165" s="87"/>
      <c r="D165" s="87"/>
      <c r="E165" s="87"/>
      <c r="F165" s="87"/>
      <c r="G165" s="89"/>
      <c r="H165" s="89"/>
      <c r="I165" s="89"/>
      <c r="J165" s="87"/>
      <c r="K165" s="87" t="s">
        <v>243</v>
      </c>
      <c r="L165" s="87" t="s">
        <v>246</v>
      </c>
      <c r="M165" s="87" t="s">
        <v>528</v>
      </c>
      <c r="N165" s="87" t="s">
        <v>248</v>
      </c>
      <c r="O165" s="87" t="s">
        <v>327</v>
      </c>
      <c r="P165" s="87" t="s">
        <v>447</v>
      </c>
      <c r="Q165" s="99"/>
    </row>
    <row r="166" spans="2:17">
      <c r="B166" s="87"/>
      <c r="C166" s="87"/>
      <c r="D166" s="87"/>
      <c r="E166" s="87"/>
      <c r="F166" s="87"/>
      <c r="G166" s="89"/>
      <c r="H166" s="89"/>
      <c r="I166" s="89"/>
      <c r="J166" s="87"/>
      <c r="K166" s="87" t="s">
        <v>243</v>
      </c>
      <c r="L166" s="87" t="s">
        <v>246</v>
      </c>
      <c r="M166" s="87" t="s">
        <v>529</v>
      </c>
      <c r="N166" s="87" t="s">
        <v>248</v>
      </c>
      <c r="O166" s="87" t="s">
        <v>285</v>
      </c>
      <c r="P166" s="87" t="s">
        <v>250</v>
      </c>
      <c r="Q166" s="99"/>
    </row>
    <row r="167" spans="2:17">
      <c r="B167" s="87"/>
      <c r="C167" s="87"/>
      <c r="D167" s="87"/>
      <c r="E167" s="87"/>
      <c r="F167" s="87"/>
      <c r="G167" s="89"/>
      <c r="H167" s="89"/>
      <c r="I167" s="89"/>
      <c r="J167" s="87"/>
      <c r="K167" s="87" t="s">
        <v>243</v>
      </c>
      <c r="L167" s="87" t="s">
        <v>244</v>
      </c>
      <c r="M167" s="87" t="s">
        <v>530</v>
      </c>
      <c r="N167" s="87" t="s">
        <v>241</v>
      </c>
      <c r="O167" s="87" t="s">
        <v>531</v>
      </c>
      <c r="P167" s="87"/>
      <c r="Q167" s="99"/>
    </row>
    <row r="168" spans="2:17">
      <c r="B168" s="87"/>
      <c r="C168" s="87"/>
      <c r="D168" s="87"/>
      <c r="E168" s="87"/>
      <c r="F168" s="87"/>
      <c r="G168" s="89"/>
      <c r="H168" s="89"/>
      <c r="I168" s="89"/>
      <c r="J168" s="87"/>
      <c r="K168" s="87" t="s">
        <v>243</v>
      </c>
      <c r="L168" s="87" t="s">
        <v>244</v>
      </c>
      <c r="M168" s="87" t="s">
        <v>532</v>
      </c>
      <c r="N168" s="87" t="s">
        <v>241</v>
      </c>
      <c r="O168" s="87" t="s">
        <v>533</v>
      </c>
      <c r="P168" s="87"/>
      <c r="Q168" s="99"/>
    </row>
    <row r="169" ht="24" spans="2:17">
      <c r="B169" s="87"/>
      <c r="C169" s="87"/>
      <c r="D169" s="87"/>
      <c r="E169" s="87"/>
      <c r="F169" s="87"/>
      <c r="G169" s="89"/>
      <c r="H169" s="89"/>
      <c r="I169" s="89"/>
      <c r="J169" s="87"/>
      <c r="K169" s="87" t="s">
        <v>257</v>
      </c>
      <c r="L169" s="87" t="s">
        <v>258</v>
      </c>
      <c r="M169" s="87" t="s">
        <v>269</v>
      </c>
      <c r="N169" s="87" t="s">
        <v>260</v>
      </c>
      <c r="O169" s="87" t="s">
        <v>261</v>
      </c>
      <c r="P169" s="87" t="s">
        <v>262</v>
      </c>
      <c r="Q169" s="99"/>
    </row>
    <row r="170" spans="2:17">
      <c r="B170" s="87"/>
      <c r="C170" s="87"/>
      <c r="D170" s="87"/>
      <c r="E170" s="87"/>
      <c r="F170" s="87"/>
      <c r="G170" s="89"/>
      <c r="H170" s="89"/>
      <c r="I170" s="89"/>
      <c r="J170" s="87"/>
      <c r="K170" s="87" t="s">
        <v>238</v>
      </c>
      <c r="L170" s="87" t="s">
        <v>239</v>
      </c>
      <c r="M170" s="87" t="s">
        <v>534</v>
      </c>
      <c r="N170" s="87" t="s">
        <v>241</v>
      </c>
      <c r="O170" s="87" t="s">
        <v>535</v>
      </c>
      <c r="P170" s="87"/>
      <c r="Q170" s="99"/>
    </row>
    <row r="171" spans="2:17">
      <c r="B171" s="87"/>
      <c r="C171" s="87"/>
      <c r="D171" s="87"/>
      <c r="E171" s="87"/>
      <c r="F171" s="87"/>
      <c r="G171" s="89"/>
      <c r="H171" s="89"/>
      <c r="I171" s="89"/>
      <c r="J171" s="87"/>
      <c r="K171" s="87" t="s">
        <v>238</v>
      </c>
      <c r="L171" s="87" t="s">
        <v>239</v>
      </c>
      <c r="M171" s="87" t="s">
        <v>536</v>
      </c>
      <c r="N171" s="87" t="s">
        <v>241</v>
      </c>
      <c r="O171" s="87" t="s">
        <v>535</v>
      </c>
      <c r="P171" s="87"/>
      <c r="Q171" s="99"/>
    </row>
    <row r="172" ht="24" spans="2:17">
      <c r="B172" s="87"/>
      <c r="C172" s="87" t="s">
        <v>537</v>
      </c>
      <c r="D172" s="87" t="s">
        <v>234</v>
      </c>
      <c r="E172" s="87" t="s">
        <v>538</v>
      </c>
      <c r="F172" s="87" t="s">
        <v>539</v>
      </c>
      <c r="G172" s="90">
        <v>798</v>
      </c>
      <c r="H172" s="90">
        <v>798</v>
      </c>
      <c r="I172" s="89"/>
      <c r="J172" s="87" t="s">
        <v>540</v>
      </c>
      <c r="K172" s="87" t="s">
        <v>257</v>
      </c>
      <c r="L172" s="87" t="s">
        <v>258</v>
      </c>
      <c r="M172" s="87" t="s">
        <v>541</v>
      </c>
      <c r="N172" s="87" t="s">
        <v>260</v>
      </c>
      <c r="O172" s="87" t="s">
        <v>261</v>
      </c>
      <c r="P172" s="87" t="s">
        <v>262</v>
      </c>
      <c r="Q172" s="99"/>
    </row>
    <row r="173" spans="2:17">
      <c r="B173" s="87"/>
      <c r="C173" s="87"/>
      <c r="D173" s="87"/>
      <c r="E173" s="87"/>
      <c r="F173" s="87"/>
      <c r="G173" s="89"/>
      <c r="H173" s="89"/>
      <c r="I173" s="89"/>
      <c r="J173" s="87"/>
      <c r="K173" s="87" t="s">
        <v>251</v>
      </c>
      <c r="L173" s="87" t="s">
        <v>252</v>
      </c>
      <c r="M173" s="87" t="s">
        <v>312</v>
      </c>
      <c r="N173" s="87" t="s">
        <v>254</v>
      </c>
      <c r="O173" s="87" t="s">
        <v>542</v>
      </c>
      <c r="P173" s="87" t="s">
        <v>516</v>
      </c>
      <c r="Q173" s="99"/>
    </row>
    <row r="174" ht="24" spans="2:17">
      <c r="B174" s="87"/>
      <c r="C174" s="87"/>
      <c r="D174" s="87"/>
      <c r="E174" s="87"/>
      <c r="F174" s="87"/>
      <c r="G174" s="89"/>
      <c r="H174" s="89"/>
      <c r="I174" s="89"/>
      <c r="J174" s="87"/>
      <c r="K174" s="87" t="s">
        <v>243</v>
      </c>
      <c r="L174" s="87" t="s">
        <v>246</v>
      </c>
      <c r="M174" s="87" t="s">
        <v>543</v>
      </c>
      <c r="N174" s="87" t="s">
        <v>260</v>
      </c>
      <c r="O174" s="87" t="s">
        <v>544</v>
      </c>
      <c r="P174" s="87" t="s">
        <v>283</v>
      </c>
      <c r="Q174" s="99"/>
    </row>
    <row r="175" ht="24" spans="2:17">
      <c r="B175" s="87"/>
      <c r="C175" s="87"/>
      <c r="D175" s="87"/>
      <c r="E175" s="87"/>
      <c r="F175" s="87"/>
      <c r="G175" s="89"/>
      <c r="H175" s="89"/>
      <c r="I175" s="89"/>
      <c r="J175" s="87"/>
      <c r="K175" s="87" t="s">
        <v>243</v>
      </c>
      <c r="L175" s="87" t="s">
        <v>246</v>
      </c>
      <c r="M175" s="87" t="s">
        <v>545</v>
      </c>
      <c r="N175" s="87" t="s">
        <v>260</v>
      </c>
      <c r="O175" s="87" t="s">
        <v>546</v>
      </c>
      <c r="P175" s="87" t="s">
        <v>283</v>
      </c>
      <c r="Q175" s="99"/>
    </row>
    <row r="176" ht="24" spans="2:17">
      <c r="B176" s="87"/>
      <c r="C176" s="87"/>
      <c r="D176" s="87"/>
      <c r="E176" s="87"/>
      <c r="F176" s="87"/>
      <c r="G176" s="89"/>
      <c r="H176" s="89"/>
      <c r="I176" s="89"/>
      <c r="J176" s="87"/>
      <c r="K176" s="87" t="s">
        <v>243</v>
      </c>
      <c r="L176" s="87" t="s">
        <v>244</v>
      </c>
      <c r="M176" s="87" t="s">
        <v>547</v>
      </c>
      <c r="N176" s="87" t="s">
        <v>241</v>
      </c>
      <c r="O176" s="87" t="s">
        <v>291</v>
      </c>
      <c r="P176" s="87"/>
      <c r="Q176" s="99"/>
    </row>
    <row r="177" spans="2:17">
      <c r="B177" s="87"/>
      <c r="C177" s="87"/>
      <c r="D177" s="87"/>
      <c r="E177" s="87"/>
      <c r="F177" s="87"/>
      <c r="G177" s="89"/>
      <c r="H177" s="89"/>
      <c r="I177" s="89"/>
      <c r="J177" s="87"/>
      <c r="K177" s="87" t="s">
        <v>243</v>
      </c>
      <c r="L177" s="87" t="s">
        <v>267</v>
      </c>
      <c r="M177" s="87" t="s">
        <v>510</v>
      </c>
      <c r="N177" s="87" t="s">
        <v>254</v>
      </c>
      <c r="O177" s="87" t="s">
        <v>495</v>
      </c>
      <c r="P177" s="87" t="s">
        <v>548</v>
      </c>
      <c r="Q177" s="99"/>
    </row>
    <row r="178" ht="24" spans="2:17">
      <c r="B178" s="87"/>
      <c r="C178" s="87"/>
      <c r="D178" s="87"/>
      <c r="E178" s="87"/>
      <c r="F178" s="87"/>
      <c r="G178" s="89"/>
      <c r="H178" s="89"/>
      <c r="I178" s="89"/>
      <c r="J178" s="87"/>
      <c r="K178" s="87" t="s">
        <v>238</v>
      </c>
      <c r="L178" s="87" t="s">
        <v>239</v>
      </c>
      <c r="M178" s="87" t="s">
        <v>549</v>
      </c>
      <c r="N178" s="87" t="s">
        <v>241</v>
      </c>
      <c r="O178" s="87" t="s">
        <v>535</v>
      </c>
      <c r="P178" s="87"/>
      <c r="Q178" s="99"/>
    </row>
    <row r="179" spans="2:17">
      <c r="B179" s="87"/>
      <c r="C179" s="87" t="s">
        <v>550</v>
      </c>
      <c r="D179" s="87" t="s">
        <v>234</v>
      </c>
      <c r="E179" s="87" t="s">
        <v>551</v>
      </c>
      <c r="F179" s="87" t="s">
        <v>552</v>
      </c>
      <c r="G179" s="90">
        <v>50</v>
      </c>
      <c r="H179" s="90">
        <v>50</v>
      </c>
      <c r="I179" s="89"/>
      <c r="J179" s="87" t="s">
        <v>553</v>
      </c>
      <c r="K179" s="87" t="s">
        <v>251</v>
      </c>
      <c r="L179" s="87" t="s">
        <v>252</v>
      </c>
      <c r="M179" s="87" t="s">
        <v>554</v>
      </c>
      <c r="N179" s="87" t="s">
        <v>254</v>
      </c>
      <c r="O179" s="87" t="s">
        <v>555</v>
      </c>
      <c r="P179" s="87" t="s">
        <v>272</v>
      </c>
      <c r="Q179" s="99"/>
    </row>
    <row r="180" ht="48" spans="2:17">
      <c r="B180" s="87"/>
      <c r="C180" s="87"/>
      <c r="D180" s="87"/>
      <c r="E180" s="87"/>
      <c r="F180" s="87"/>
      <c r="G180" s="89"/>
      <c r="H180" s="89"/>
      <c r="I180" s="89"/>
      <c r="J180" s="87"/>
      <c r="K180" s="87" t="s">
        <v>238</v>
      </c>
      <c r="L180" s="87" t="s">
        <v>289</v>
      </c>
      <c r="M180" s="87" t="s">
        <v>556</v>
      </c>
      <c r="N180" s="87" t="s">
        <v>241</v>
      </c>
      <c r="O180" s="87" t="s">
        <v>557</v>
      </c>
      <c r="P180" s="87"/>
      <c r="Q180" s="99"/>
    </row>
    <row r="181" ht="24" spans="2:17">
      <c r="B181" s="87"/>
      <c r="C181" s="87"/>
      <c r="D181" s="87"/>
      <c r="E181" s="87"/>
      <c r="F181" s="87"/>
      <c r="G181" s="89"/>
      <c r="H181" s="89"/>
      <c r="I181" s="89"/>
      <c r="J181" s="87"/>
      <c r="K181" s="87" t="s">
        <v>238</v>
      </c>
      <c r="L181" s="87" t="s">
        <v>239</v>
      </c>
      <c r="M181" s="87" t="s">
        <v>558</v>
      </c>
      <c r="N181" s="87" t="s">
        <v>241</v>
      </c>
      <c r="O181" s="87" t="s">
        <v>559</v>
      </c>
      <c r="P181" s="87"/>
      <c r="Q181" s="99"/>
    </row>
    <row r="182" spans="2:17">
      <c r="B182" s="87"/>
      <c r="C182" s="87"/>
      <c r="D182" s="87"/>
      <c r="E182" s="87"/>
      <c r="F182" s="87"/>
      <c r="G182" s="89"/>
      <c r="H182" s="89"/>
      <c r="I182" s="89"/>
      <c r="J182" s="87"/>
      <c r="K182" s="87" t="s">
        <v>243</v>
      </c>
      <c r="L182" s="87" t="s">
        <v>246</v>
      </c>
      <c r="M182" s="87" t="s">
        <v>560</v>
      </c>
      <c r="N182" s="87" t="s">
        <v>248</v>
      </c>
      <c r="O182" s="87" t="s">
        <v>327</v>
      </c>
      <c r="P182" s="87" t="s">
        <v>447</v>
      </c>
      <c r="Q182" s="99"/>
    </row>
    <row r="183" spans="2:17">
      <c r="B183" s="87"/>
      <c r="C183" s="87"/>
      <c r="D183" s="87"/>
      <c r="E183" s="87"/>
      <c r="F183" s="87"/>
      <c r="G183" s="89"/>
      <c r="H183" s="89"/>
      <c r="I183" s="89"/>
      <c r="J183" s="87"/>
      <c r="K183" s="87" t="s">
        <v>243</v>
      </c>
      <c r="L183" s="87" t="s">
        <v>246</v>
      </c>
      <c r="M183" s="87" t="s">
        <v>561</v>
      </c>
      <c r="N183" s="87" t="s">
        <v>248</v>
      </c>
      <c r="O183" s="87" t="s">
        <v>327</v>
      </c>
      <c r="P183" s="87" t="s">
        <v>447</v>
      </c>
      <c r="Q183" s="99"/>
    </row>
    <row r="184" spans="2:17">
      <c r="B184" s="87"/>
      <c r="C184" s="87"/>
      <c r="D184" s="87"/>
      <c r="E184" s="87"/>
      <c r="F184" s="87"/>
      <c r="G184" s="89"/>
      <c r="H184" s="89"/>
      <c r="I184" s="89"/>
      <c r="J184" s="87"/>
      <c r="K184" s="87" t="s">
        <v>243</v>
      </c>
      <c r="L184" s="87" t="s">
        <v>244</v>
      </c>
      <c r="M184" s="87" t="s">
        <v>562</v>
      </c>
      <c r="N184" s="87" t="s">
        <v>248</v>
      </c>
      <c r="O184" s="87" t="s">
        <v>563</v>
      </c>
      <c r="P184" s="87" t="s">
        <v>262</v>
      </c>
      <c r="Q184" s="99"/>
    </row>
    <row r="185" spans="2:17">
      <c r="B185" s="87"/>
      <c r="C185" s="87"/>
      <c r="D185" s="87"/>
      <c r="E185" s="87"/>
      <c r="F185" s="87"/>
      <c r="G185" s="89"/>
      <c r="H185" s="89"/>
      <c r="I185" s="89"/>
      <c r="J185" s="87"/>
      <c r="K185" s="87" t="s">
        <v>243</v>
      </c>
      <c r="L185" s="87" t="s">
        <v>267</v>
      </c>
      <c r="M185" s="87" t="s">
        <v>564</v>
      </c>
      <c r="N185" s="87" t="s">
        <v>260</v>
      </c>
      <c r="O185" s="87" t="s">
        <v>261</v>
      </c>
      <c r="P185" s="87" t="s">
        <v>262</v>
      </c>
      <c r="Q185" s="99"/>
    </row>
    <row r="186" ht="24" spans="2:17">
      <c r="B186" s="87"/>
      <c r="C186" s="87"/>
      <c r="D186" s="87"/>
      <c r="E186" s="87"/>
      <c r="F186" s="87"/>
      <c r="G186" s="89"/>
      <c r="H186" s="89"/>
      <c r="I186" s="89"/>
      <c r="J186" s="87"/>
      <c r="K186" s="87" t="s">
        <v>257</v>
      </c>
      <c r="L186" s="87" t="s">
        <v>258</v>
      </c>
      <c r="M186" s="87" t="s">
        <v>565</v>
      </c>
      <c r="N186" s="87" t="s">
        <v>260</v>
      </c>
      <c r="O186" s="87" t="s">
        <v>261</v>
      </c>
      <c r="P186" s="87" t="s">
        <v>262</v>
      </c>
      <c r="Q186" s="99"/>
    </row>
    <row r="187" spans="2:17">
      <c r="B187" s="87"/>
      <c r="C187" s="87" t="s">
        <v>566</v>
      </c>
      <c r="D187" s="87" t="s">
        <v>234</v>
      </c>
      <c r="E187" s="87" t="s">
        <v>567</v>
      </c>
      <c r="F187" s="87" t="s">
        <v>568</v>
      </c>
      <c r="G187" s="90">
        <v>50</v>
      </c>
      <c r="H187" s="90">
        <v>50</v>
      </c>
      <c r="I187" s="89"/>
      <c r="J187" s="87" t="s">
        <v>569</v>
      </c>
      <c r="K187" s="87" t="s">
        <v>251</v>
      </c>
      <c r="L187" s="87" t="s">
        <v>252</v>
      </c>
      <c r="M187" s="87" t="s">
        <v>312</v>
      </c>
      <c r="N187" s="87" t="s">
        <v>254</v>
      </c>
      <c r="O187" s="87" t="s">
        <v>555</v>
      </c>
      <c r="P187" s="87" t="s">
        <v>272</v>
      </c>
      <c r="Q187" s="99"/>
    </row>
    <row r="188" spans="2:17">
      <c r="B188" s="87"/>
      <c r="C188" s="87"/>
      <c r="D188" s="87"/>
      <c r="E188" s="87"/>
      <c r="F188" s="87"/>
      <c r="G188" s="89"/>
      <c r="H188" s="89"/>
      <c r="I188" s="89"/>
      <c r="J188" s="87"/>
      <c r="K188" s="87" t="s">
        <v>243</v>
      </c>
      <c r="L188" s="87" t="s">
        <v>246</v>
      </c>
      <c r="M188" s="87" t="s">
        <v>570</v>
      </c>
      <c r="N188" s="87" t="s">
        <v>260</v>
      </c>
      <c r="O188" s="87" t="s">
        <v>327</v>
      </c>
      <c r="P188" s="87" t="s">
        <v>250</v>
      </c>
      <c r="Q188" s="99"/>
    </row>
    <row r="189" spans="2:17">
      <c r="B189" s="87"/>
      <c r="C189" s="87"/>
      <c r="D189" s="87"/>
      <c r="E189" s="87"/>
      <c r="F189" s="87"/>
      <c r="G189" s="89"/>
      <c r="H189" s="89"/>
      <c r="I189" s="89"/>
      <c r="J189" s="87"/>
      <c r="K189" s="87" t="s">
        <v>243</v>
      </c>
      <c r="L189" s="87" t="s">
        <v>246</v>
      </c>
      <c r="M189" s="87" t="s">
        <v>571</v>
      </c>
      <c r="N189" s="87" t="s">
        <v>260</v>
      </c>
      <c r="O189" s="87" t="s">
        <v>327</v>
      </c>
      <c r="P189" s="87" t="s">
        <v>450</v>
      </c>
      <c r="Q189" s="99"/>
    </row>
    <row r="190" spans="2:17">
      <c r="B190" s="87"/>
      <c r="C190" s="87"/>
      <c r="D190" s="87"/>
      <c r="E190" s="87"/>
      <c r="F190" s="87"/>
      <c r="G190" s="89"/>
      <c r="H190" s="89"/>
      <c r="I190" s="89"/>
      <c r="J190" s="87"/>
      <c r="K190" s="87" t="s">
        <v>243</v>
      </c>
      <c r="L190" s="87" t="s">
        <v>267</v>
      </c>
      <c r="M190" s="87" t="s">
        <v>572</v>
      </c>
      <c r="N190" s="87" t="s">
        <v>254</v>
      </c>
      <c r="O190" s="87" t="s">
        <v>327</v>
      </c>
      <c r="P190" s="87" t="s">
        <v>501</v>
      </c>
      <c r="Q190" s="99"/>
    </row>
    <row r="191" spans="2:17">
      <c r="B191" s="87"/>
      <c r="C191" s="87"/>
      <c r="D191" s="87"/>
      <c r="E191" s="87"/>
      <c r="F191" s="87"/>
      <c r="G191" s="89"/>
      <c r="H191" s="89"/>
      <c r="I191" s="89"/>
      <c r="J191" s="87"/>
      <c r="K191" s="87" t="s">
        <v>243</v>
      </c>
      <c r="L191" s="87" t="s">
        <v>244</v>
      </c>
      <c r="M191" s="87" t="s">
        <v>573</v>
      </c>
      <c r="N191" s="87" t="s">
        <v>260</v>
      </c>
      <c r="O191" s="87" t="s">
        <v>327</v>
      </c>
      <c r="P191" s="87" t="s">
        <v>450</v>
      </c>
      <c r="Q191" s="99"/>
    </row>
    <row r="192" ht="24" spans="2:17">
      <c r="B192" s="87"/>
      <c r="C192" s="87"/>
      <c r="D192" s="87"/>
      <c r="E192" s="87"/>
      <c r="F192" s="87"/>
      <c r="G192" s="89"/>
      <c r="H192" s="89"/>
      <c r="I192" s="89"/>
      <c r="J192" s="87"/>
      <c r="K192" s="87" t="s">
        <v>243</v>
      </c>
      <c r="L192" s="87" t="s">
        <v>244</v>
      </c>
      <c r="M192" s="87" t="s">
        <v>574</v>
      </c>
      <c r="N192" s="87" t="s">
        <v>260</v>
      </c>
      <c r="O192" s="87" t="s">
        <v>575</v>
      </c>
      <c r="P192" s="87" t="s">
        <v>450</v>
      </c>
      <c r="Q192" s="99"/>
    </row>
    <row r="193" ht="24" spans="2:17">
      <c r="B193" s="87"/>
      <c r="C193" s="87"/>
      <c r="D193" s="87"/>
      <c r="E193" s="87"/>
      <c r="F193" s="87"/>
      <c r="G193" s="89"/>
      <c r="H193" s="89"/>
      <c r="I193" s="89"/>
      <c r="J193" s="87"/>
      <c r="K193" s="87" t="s">
        <v>238</v>
      </c>
      <c r="L193" s="87" t="s">
        <v>239</v>
      </c>
      <c r="M193" s="87" t="s">
        <v>576</v>
      </c>
      <c r="N193" s="87" t="s">
        <v>241</v>
      </c>
      <c r="O193" s="87" t="s">
        <v>577</v>
      </c>
      <c r="P193" s="87"/>
      <c r="Q193" s="99"/>
    </row>
    <row r="194" ht="24" spans="2:17">
      <c r="B194" s="87"/>
      <c r="C194" s="87"/>
      <c r="D194" s="87"/>
      <c r="E194" s="87"/>
      <c r="F194" s="87"/>
      <c r="G194" s="89"/>
      <c r="H194" s="89"/>
      <c r="I194" s="89"/>
      <c r="J194" s="87"/>
      <c r="K194" s="87" t="s">
        <v>257</v>
      </c>
      <c r="L194" s="87" t="s">
        <v>258</v>
      </c>
      <c r="M194" s="87" t="s">
        <v>578</v>
      </c>
      <c r="N194" s="87" t="s">
        <v>241</v>
      </c>
      <c r="O194" s="87" t="s">
        <v>577</v>
      </c>
      <c r="P194" s="87"/>
      <c r="Q194" s="99"/>
    </row>
    <row r="195" spans="2:17">
      <c r="B195" s="87"/>
      <c r="C195" s="87" t="s">
        <v>579</v>
      </c>
      <c r="D195" s="87" t="s">
        <v>234</v>
      </c>
      <c r="E195" s="87" t="s">
        <v>580</v>
      </c>
      <c r="F195" s="87" t="s">
        <v>581</v>
      </c>
      <c r="G195" s="88">
        <v>2403.361423</v>
      </c>
      <c r="H195" s="88">
        <v>2403.361423</v>
      </c>
      <c r="I195" s="89"/>
      <c r="J195" s="87" t="s">
        <v>582</v>
      </c>
      <c r="K195" s="87" t="s">
        <v>251</v>
      </c>
      <c r="L195" s="87" t="s">
        <v>252</v>
      </c>
      <c r="M195" s="87" t="s">
        <v>583</v>
      </c>
      <c r="N195" s="87" t="s">
        <v>248</v>
      </c>
      <c r="O195" s="87" t="s">
        <v>584</v>
      </c>
      <c r="P195" s="87" t="s">
        <v>416</v>
      </c>
      <c r="Q195" s="99"/>
    </row>
    <row r="196" spans="2:17">
      <c r="B196" s="87"/>
      <c r="C196" s="87"/>
      <c r="D196" s="87"/>
      <c r="E196" s="87"/>
      <c r="F196" s="87"/>
      <c r="G196" s="89"/>
      <c r="H196" s="89"/>
      <c r="I196" s="89"/>
      <c r="J196" s="87"/>
      <c r="K196" s="87" t="s">
        <v>243</v>
      </c>
      <c r="L196" s="87" t="s">
        <v>267</v>
      </c>
      <c r="M196" s="87" t="s">
        <v>585</v>
      </c>
      <c r="N196" s="87" t="s">
        <v>241</v>
      </c>
      <c r="O196" s="87" t="s">
        <v>586</v>
      </c>
      <c r="P196" s="87"/>
      <c r="Q196" s="99"/>
    </row>
    <row r="197" spans="2:17">
      <c r="B197" s="87"/>
      <c r="C197" s="87"/>
      <c r="D197" s="87"/>
      <c r="E197" s="87"/>
      <c r="F197" s="87"/>
      <c r="G197" s="89"/>
      <c r="H197" s="89"/>
      <c r="I197" s="89"/>
      <c r="J197" s="87"/>
      <c r="K197" s="87" t="s">
        <v>243</v>
      </c>
      <c r="L197" s="87" t="s">
        <v>267</v>
      </c>
      <c r="M197" s="87" t="s">
        <v>587</v>
      </c>
      <c r="N197" s="87" t="s">
        <v>241</v>
      </c>
      <c r="O197" s="87" t="s">
        <v>588</v>
      </c>
      <c r="P197" s="87"/>
      <c r="Q197" s="99"/>
    </row>
    <row r="198" spans="2:17">
      <c r="B198" s="87"/>
      <c r="C198" s="87"/>
      <c r="D198" s="87"/>
      <c r="E198" s="87"/>
      <c r="F198" s="87"/>
      <c r="G198" s="89"/>
      <c r="H198" s="89"/>
      <c r="I198" s="89"/>
      <c r="J198" s="87"/>
      <c r="K198" s="87" t="s">
        <v>243</v>
      </c>
      <c r="L198" s="87" t="s">
        <v>246</v>
      </c>
      <c r="M198" s="87" t="s">
        <v>589</v>
      </c>
      <c r="N198" s="87" t="s">
        <v>248</v>
      </c>
      <c r="O198" s="87" t="s">
        <v>590</v>
      </c>
      <c r="P198" s="87" t="s">
        <v>250</v>
      </c>
      <c r="Q198" s="99"/>
    </row>
    <row r="199" spans="2:17">
      <c r="B199" s="87"/>
      <c r="C199" s="87"/>
      <c r="D199" s="87"/>
      <c r="E199" s="87"/>
      <c r="F199" s="87"/>
      <c r="G199" s="89"/>
      <c r="H199" s="89"/>
      <c r="I199" s="89"/>
      <c r="J199" s="87"/>
      <c r="K199" s="87" t="s">
        <v>238</v>
      </c>
      <c r="L199" s="87" t="s">
        <v>239</v>
      </c>
      <c r="M199" s="87" t="s">
        <v>591</v>
      </c>
      <c r="N199" s="87" t="s">
        <v>260</v>
      </c>
      <c r="O199" s="87" t="s">
        <v>261</v>
      </c>
      <c r="P199" s="87" t="s">
        <v>262</v>
      </c>
      <c r="Q199" s="99"/>
    </row>
    <row r="200" spans="2:17">
      <c r="B200" s="87"/>
      <c r="C200" s="87"/>
      <c r="D200" s="87"/>
      <c r="E200" s="87"/>
      <c r="F200" s="87"/>
      <c r="G200" s="89"/>
      <c r="H200" s="89"/>
      <c r="I200" s="89"/>
      <c r="J200" s="87"/>
      <c r="K200" s="87" t="s">
        <v>238</v>
      </c>
      <c r="L200" s="87" t="s">
        <v>309</v>
      </c>
      <c r="M200" s="87" t="s">
        <v>592</v>
      </c>
      <c r="N200" s="87" t="s">
        <v>260</v>
      </c>
      <c r="O200" s="87" t="s">
        <v>346</v>
      </c>
      <c r="P200" s="87" t="s">
        <v>262</v>
      </c>
      <c r="Q200" s="99"/>
    </row>
    <row r="201" spans="2:17">
      <c r="B201" s="87"/>
      <c r="C201" s="87"/>
      <c r="D201" s="87"/>
      <c r="E201" s="87"/>
      <c r="F201" s="87"/>
      <c r="G201" s="89"/>
      <c r="H201" s="89"/>
      <c r="I201" s="89"/>
      <c r="J201" s="87"/>
      <c r="K201" s="87" t="s">
        <v>238</v>
      </c>
      <c r="L201" s="87" t="s">
        <v>289</v>
      </c>
      <c r="M201" s="87" t="s">
        <v>593</v>
      </c>
      <c r="N201" s="87" t="s">
        <v>241</v>
      </c>
      <c r="O201" s="87" t="s">
        <v>594</v>
      </c>
      <c r="P201" s="87"/>
      <c r="Q201" s="99"/>
    </row>
    <row r="202" ht="24" spans="2:17">
      <c r="B202" s="87"/>
      <c r="C202" s="87"/>
      <c r="D202" s="87"/>
      <c r="E202" s="87"/>
      <c r="F202" s="87"/>
      <c r="G202" s="89"/>
      <c r="H202" s="89"/>
      <c r="I202" s="89"/>
      <c r="J202" s="87"/>
      <c r="K202" s="87" t="s">
        <v>257</v>
      </c>
      <c r="L202" s="87" t="s">
        <v>258</v>
      </c>
      <c r="M202" s="87" t="s">
        <v>595</v>
      </c>
      <c r="N202" s="87" t="s">
        <v>260</v>
      </c>
      <c r="O202" s="87" t="s">
        <v>261</v>
      </c>
      <c r="P202" s="87" t="s">
        <v>262</v>
      </c>
      <c r="Q202" s="99"/>
    </row>
    <row r="203" spans="2:17">
      <c r="B203" s="87"/>
      <c r="C203" s="87" t="s">
        <v>596</v>
      </c>
      <c r="D203" s="87" t="s">
        <v>234</v>
      </c>
      <c r="E203" s="87" t="s">
        <v>597</v>
      </c>
      <c r="F203" s="87" t="s">
        <v>598</v>
      </c>
      <c r="G203" s="90">
        <v>46</v>
      </c>
      <c r="H203" s="90">
        <v>46</v>
      </c>
      <c r="I203" s="89"/>
      <c r="J203" s="87" t="s">
        <v>599</v>
      </c>
      <c r="K203" s="87" t="s">
        <v>251</v>
      </c>
      <c r="L203" s="87" t="s">
        <v>252</v>
      </c>
      <c r="M203" s="87" t="s">
        <v>600</v>
      </c>
      <c r="N203" s="87" t="s">
        <v>254</v>
      </c>
      <c r="O203" s="87" t="s">
        <v>601</v>
      </c>
      <c r="P203" s="87" t="s">
        <v>416</v>
      </c>
      <c r="Q203" s="99"/>
    </row>
    <row r="204" ht="72" spans="2:17">
      <c r="B204" s="87"/>
      <c r="C204" s="87"/>
      <c r="D204" s="87"/>
      <c r="E204" s="87"/>
      <c r="F204" s="87"/>
      <c r="G204" s="89"/>
      <c r="H204" s="89"/>
      <c r="I204" s="89"/>
      <c r="J204" s="87"/>
      <c r="K204" s="87" t="s">
        <v>238</v>
      </c>
      <c r="L204" s="87" t="s">
        <v>309</v>
      </c>
      <c r="M204" s="87" t="s">
        <v>602</v>
      </c>
      <c r="N204" s="87" t="s">
        <v>241</v>
      </c>
      <c r="O204" s="87" t="s">
        <v>242</v>
      </c>
      <c r="P204" s="87"/>
      <c r="Q204" s="99"/>
    </row>
    <row r="205" ht="24" spans="2:17">
      <c r="B205" s="87"/>
      <c r="C205" s="87"/>
      <c r="D205" s="87"/>
      <c r="E205" s="87"/>
      <c r="F205" s="87"/>
      <c r="G205" s="89"/>
      <c r="H205" s="89"/>
      <c r="I205" s="89"/>
      <c r="J205" s="87"/>
      <c r="K205" s="87" t="s">
        <v>243</v>
      </c>
      <c r="L205" s="87" t="s">
        <v>246</v>
      </c>
      <c r="M205" s="87" t="s">
        <v>603</v>
      </c>
      <c r="N205" s="87" t="s">
        <v>260</v>
      </c>
      <c r="O205" s="87" t="s">
        <v>327</v>
      </c>
      <c r="P205" s="87" t="s">
        <v>394</v>
      </c>
      <c r="Q205" s="99"/>
    </row>
    <row r="206" spans="2:17">
      <c r="B206" s="87"/>
      <c r="C206" s="87"/>
      <c r="D206" s="87"/>
      <c r="E206" s="87"/>
      <c r="F206" s="87"/>
      <c r="G206" s="89"/>
      <c r="H206" s="89"/>
      <c r="I206" s="89"/>
      <c r="J206" s="87"/>
      <c r="K206" s="87" t="s">
        <v>243</v>
      </c>
      <c r="L206" s="87" t="s">
        <v>246</v>
      </c>
      <c r="M206" s="87" t="s">
        <v>604</v>
      </c>
      <c r="N206" s="87" t="s">
        <v>260</v>
      </c>
      <c r="O206" s="87" t="s">
        <v>327</v>
      </c>
      <c r="P206" s="87" t="s">
        <v>394</v>
      </c>
      <c r="Q206" s="99"/>
    </row>
    <row r="207" ht="24" spans="2:17">
      <c r="B207" s="87"/>
      <c r="C207" s="87"/>
      <c r="D207" s="87"/>
      <c r="E207" s="87"/>
      <c r="F207" s="87"/>
      <c r="G207" s="89"/>
      <c r="H207" s="89"/>
      <c r="I207" s="89"/>
      <c r="J207" s="87"/>
      <c r="K207" s="87" t="s">
        <v>257</v>
      </c>
      <c r="L207" s="87" t="s">
        <v>258</v>
      </c>
      <c r="M207" s="87" t="s">
        <v>269</v>
      </c>
      <c r="N207" s="87" t="s">
        <v>260</v>
      </c>
      <c r="O207" s="87" t="s">
        <v>261</v>
      </c>
      <c r="P207" s="87" t="s">
        <v>262</v>
      </c>
      <c r="Q207" s="99"/>
    </row>
    <row r="208" spans="2:17">
      <c r="B208" s="87"/>
      <c r="C208" s="87" t="s">
        <v>605</v>
      </c>
      <c r="D208" s="87" t="s">
        <v>234</v>
      </c>
      <c r="E208" s="87" t="s">
        <v>606</v>
      </c>
      <c r="F208" s="87" t="s">
        <v>607</v>
      </c>
      <c r="G208" s="88">
        <v>3640</v>
      </c>
      <c r="H208" s="88">
        <v>3640</v>
      </c>
      <c r="I208" s="89"/>
      <c r="J208" s="87" t="s">
        <v>608</v>
      </c>
      <c r="K208" s="87" t="s">
        <v>243</v>
      </c>
      <c r="L208" s="87" t="s">
        <v>246</v>
      </c>
      <c r="M208" s="87" t="s">
        <v>609</v>
      </c>
      <c r="N208" s="87" t="s">
        <v>260</v>
      </c>
      <c r="O208" s="87" t="s">
        <v>610</v>
      </c>
      <c r="P208" s="87" t="s">
        <v>325</v>
      </c>
      <c r="Q208" s="99"/>
    </row>
    <row r="209" spans="2:17">
      <c r="B209" s="87"/>
      <c r="C209" s="87"/>
      <c r="D209" s="87"/>
      <c r="E209" s="87"/>
      <c r="F209" s="87"/>
      <c r="G209" s="89"/>
      <c r="H209" s="89"/>
      <c r="I209" s="89"/>
      <c r="J209" s="87"/>
      <c r="K209" s="87" t="s">
        <v>243</v>
      </c>
      <c r="L209" s="87" t="s">
        <v>246</v>
      </c>
      <c r="M209" s="87" t="s">
        <v>611</v>
      </c>
      <c r="N209" s="87" t="s">
        <v>260</v>
      </c>
      <c r="O209" s="87" t="s">
        <v>293</v>
      </c>
      <c r="P209" s="87" t="s">
        <v>250</v>
      </c>
      <c r="Q209" s="99"/>
    </row>
    <row r="210" spans="2:17">
      <c r="B210" s="87"/>
      <c r="C210" s="87"/>
      <c r="D210" s="87"/>
      <c r="E210" s="87"/>
      <c r="F210" s="87"/>
      <c r="G210" s="89"/>
      <c r="H210" s="89"/>
      <c r="I210" s="89"/>
      <c r="J210" s="87"/>
      <c r="K210" s="87" t="s">
        <v>243</v>
      </c>
      <c r="L210" s="87" t="s">
        <v>246</v>
      </c>
      <c r="M210" s="87" t="s">
        <v>612</v>
      </c>
      <c r="N210" s="87" t="s">
        <v>260</v>
      </c>
      <c r="O210" s="87" t="s">
        <v>613</v>
      </c>
      <c r="P210" s="87" t="s">
        <v>325</v>
      </c>
      <c r="Q210" s="99"/>
    </row>
    <row r="211" spans="2:17">
      <c r="B211" s="87"/>
      <c r="C211" s="87"/>
      <c r="D211" s="87"/>
      <c r="E211" s="87"/>
      <c r="F211" s="87"/>
      <c r="G211" s="89"/>
      <c r="H211" s="89"/>
      <c r="I211" s="89"/>
      <c r="J211" s="87"/>
      <c r="K211" s="87" t="s">
        <v>243</v>
      </c>
      <c r="L211" s="87" t="s">
        <v>246</v>
      </c>
      <c r="M211" s="87" t="s">
        <v>614</v>
      </c>
      <c r="N211" s="87" t="s">
        <v>260</v>
      </c>
      <c r="O211" s="87" t="s">
        <v>321</v>
      </c>
      <c r="P211" s="87" t="s">
        <v>325</v>
      </c>
      <c r="Q211" s="99"/>
    </row>
    <row r="212" spans="2:17">
      <c r="B212" s="87"/>
      <c r="C212" s="87"/>
      <c r="D212" s="87"/>
      <c r="E212" s="87"/>
      <c r="F212" s="87"/>
      <c r="G212" s="89"/>
      <c r="H212" s="89"/>
      <c r="I212" s="89"/>
      <c r="J212" s="87"/>
      <c r="K212" s="87" t="s">
        <v>243</v>
      </c>
      <c r="L212" s="87" t="s">
        <v>246</v>
      </c>
      <c r="M212" s="87" t="s">
        <v>615</v>
      </c>
      <c r="N212" s="87" t="s">
        <v>260</v>
      </c>
      <c r="O212" s="87" t="s">
        <v>335</v>
      </c>
      <c r="P212" s="87" t="s">
        <v>250</v>
      </c>
      <c r="Q212" s="99"/>
    </row>
    <row r="213" spans="2:17">
      <c r="B213" s="87"/>
      <c r="C213" s="87"/>
      <c r="D213" s="87"/>
      <c r="E213" s="87"/>
      <c r="F213" s="87"/>
      <c r="G213" s="89"/>
      <c r="H213" s="89"/>
      <c r="I213" s="89"/>
      <c r="J213" s="87"/>
      <c r="K213" s="87" t="s">
        <v>243</v>
      </c>
      <c r="L213" s="87" t="s">
        <v>246</v>
      </c>
      <c r="M213" s="87" t="s">
        <v>616</v>
      </c>
      <c r="N213" s="87" t="s">
        <v>260</v>
      </c>
      <c r="O213" s="87" t="s">
        <v>617</v>
      </c>
      <c r="P213" s="87" t="s">
        <v>325</v>
      </c>
      <c r="Q213" s="99"/>
    </row>
    <row r="214" spans="2:17">
      <c r="B214" s="87"/>
      <c r="C214" s="87"/>
      <c r="D214" s="87"/>
      <c r="E214" s="87"/>
      <c r="F214" s="87"/>
      <c r="G214" s="89"/>
      <c r="H214" s="89"/>
      <c r="I214" s="89"/>
      <c r="J214" s="87"/>
      <c r="K214" s="87" t="s">
        <v>243</v>
      </c>
      <c r="L214" s="87" t="s">
        <v>246</v>
      </c>
      <c r="M214" s="87" t="s">
        <v>618</v>
      </c>
      <c r="N214" s="87" t="s">
        <v>260</v>
      </c>
      <c r="O214" s="87" t="s">
        <v>619</v>
      </c>
      <c r="P214" s="87" t="s">
        <v>325</v>
      </c>
      <c r="Q214" s="99"/>
    </row>
    <row r="215" spans="2:17">
      <c r="B215" s="87"/>
      <c r="C215" s="87"/>
      <c r="D215" s="87"/>
      <c r="E215" s="87"/>
      <c r="F215" s="87"/>
      <c r="G215" s="89"/>
      <c r="H215" s="89"/>
      <c r="I215" s="89"/>
      <c r="J215" s="87"/>
      <c r="K215" s="87" t="s">
        <v>238</v>
      </c>
      <c r="L215" s="87" t="s">
        <v>309</v>
      </c>
      <c r="M215" s="87" t="s">
        <v>620</v>
      </c>
      <c r="N215" s="87" t="s">
        <v>260</v>
      </c>
      <c r="O215" s="87" t="s">
        <v>546</v>
      </c>
      <c r="P215" s="87" t="s">
        <v>621</v>
      </c>
      <c r="Q215" s="99"/>
    </row>
    <row r="216" spans="2:17">
      <c r="B216" s="87"/>
      <c r="C216" s="87"/>
      <c r="D216" s="87"/>
      <c r="E216" s="87"/>
      <c r="F216" s="87"/>
      <c r="G216" s="89"/>
      <c r="H216" s="89"/>
      <c r="I216" s="89"/>
      <c r="J216" s="87"/>
      <c r="K216" s="87" t="s">
        <v>238</v>
      </c>
      <c r="L216" s="87" t="s">
        <v>309</v>
      </c>
      <c r="M216" s="87" t="s">
        <v>622</v>
      </c>
      <c r="N216" s="87" t="s">
        <v>260</v>
      </c>
      <c r="O216" s="87" t="s">
        <v>353</v>
      </c>
      <c r="P216" s="87" t="s">
        <v>256</v>
      </c>
      <c r="Q216" s="99"/>
    </row>
    <row r="217" spans="2:17">
      <c r="B217" s="87"/>
      <c r="C217" s="87"/>
      <c r="D217" s="87"/>
      <c r="E217" s="87"/>
      <c r="F217" s="87"/>
      <c r="G217" s="89"/>
      <c r="H217" s="89"/>
      <c r="I217" s="89"/>
      <c r="J217" s="87"/>
      <c r="K217" s="87" t="s">
        <v>238</v>
      </c>
      <c r="L217" s="87" t="s">
        <v>239</v>
      </c>
      <c r="M217" s="87" t="s">
        <v>623</v>
      </c>
      <c r="N217" s="87" t="s">
        <v>241</v>
      </c>
      <c r="O217" s="87" t="s">
        <v>624</v>
      </c>
      <c r="P217" s="87"/>
      <c r="Q217" s="99"/>
    </row>
    <row r="218" spans="2:17">
      <c r="B218" s="87"/>
      <c r="C218" s="87"/>
      <c r="D218" s="87"/>
      <c r="E218" s="87"/>
      <c r="F218" s="87"/>
      <c r="G218" s="89"/>
      <c r="H218" s="89"/>
      <c r="I218" s="89"/>
      <c r="J218" s="87"/>
      <c r="K218" s="87" t="s">
        <v>238</v>
      </c>
      <c r="L218" s="87" t="s">
        <v>239</v>
      </c>
      <c r="M218" s="87" t="s">
        <v>625</v>
      </c>
      <c r="N218" s="87" t="s">
        <v>241</v>
      </c>
      <c r="O218" s="87" t="s">
        <v>626</v>
      </c>
      <c r="P218" s="87"/>
      <c r="Q218" s="99"/>
    </row>
    <row r="219" ht="24" spans="2:17">
      <c r="B219" s="87"/>
      <c r="C219" s="87"/>
      <c r="D219" s="87"/>
      <c r="E219" s="87"/>
      <c r="F219" s="87"/>
      <c r="G219" s="89"/>
      <c r="H219" s="89"/>
      <c r="I219" s="89"/>
      <c r="J219" s="87"/>
      <c r="K219" s="87" t="s">
        <v>257</v>
      </c>
      <c r="L219" s="87" t="s">
        <v>258</v>
      </c>
      <c r="M219" s="87" t="s">
        <v>269</v>
      </c>
      <c r="N219" s="87" t="s">
        <v>260</v>
      </c>
      <c r="O219" s="87" t="s">
        <v>261</v>
      </c>
      <c r="P219" s="87" t="s">
        <v>262</v>
      </c>
      <c r="Q219" s="99"/>
    </row>
    <row r="220" spans="2:17">
      <c r="B220" s="87"/>
      <c r="C220" s="87"/>
      <c r="D220" s="87"/>
      <c r="E220" s="87"/>
      <c r="F220" s="87"/>
      <c r="G220" s="89"/>
      <c r="H220" s="89"/>
      <c r="I220" s="89"/>
      <c r="J220" s="87"/>
      <c r="K220" s="87" t="s">
        <v>251</v>
      </c>
      <c r="L220" s="87" t="s">
        <v>252</v>
      </c>
      <c r="M220" s="87" t="s">
        <v>627</v>
      </c>
      <c r="N220" s="87" t="s">
        <v>241</v>
      </c>
      <c r="O220" s="87" t="s">
        <v>628</v>
      </c>
      <c r="P220" s="87"/>
      <c r="Q220" s="99"/>
    </row>
    <row r="221" spans="2:17">
      <c r="B221" s="87"/>
      <c r="C221" s="87" t="s">
        <v>629</v>
      </c>
      <c r="D221" s="87" t="s">
        <v>234</v>
      </c>
      <c r="E221" s="87" t="s">
        <v>567</v>
      </c>
      <c r="F221" s="87" t="s">
        <v>568</v>
      </c>
      <c r="G221" s="90">
        <v>79.5</v>
      </c>
      <c r="H221" s="90">
        <v>79.5</v>
      </c>
      <c r="I221" s="89"/>
      <c r="J221" s="87" t="s">
        <v>630</v>
      </c>
      <c r="K221" s="87" t="s">
        <v>243</v>
      </c>
      <c r="L221" s="87" t="s">
        <v>246</v>
      </c>
      <c r="M221" s="87" t="s">
        <v>631</v>
      </c>
      <c r="N221" s="87" t="s">
        <v>260</v>
      </c>
      <c r="O221" s="87" t="s">
        <v>632</v>
      </c>
      <c r="P221" s="87" t="s">
        <v>633</v>
      </c>
      <c r="Q221" s="99"/>
    </row>
    <row r="222" spans="2:17">
      <c r="B222" s="87"/>
      <c r="C222" s="87"/>
      <c r="D222" s="87"/>
      <c r="E222" s="87"/>
      <c r="F222" s="87"/>
      <c r="G222" s="89"/>
      <c r="H222" s="89"/>
      <c r="I222" s="89"/>
      <c r="J222" s="87"/>
      <c r="K222" s="87" t="s">
        <v>243</v>
      </c>
      <c r="L222" s="87" t="s">
        <v>246</v>
      </c>
      <c r="M222" s="87" t="s">
        <v>634</v>
      </c>
      <c r="N222" s="87" t="s">
        <v>260</v>
      </c>
      <c r="O222" s="87" t="s">
        <v>375</v>
      </c>
      <c r="P222" s="87" t="s">
        <v>633</v>
      </c>
      <c r="Q222" s="99"/>
    </row>
    <row r="223" spans="2:17">
      <c r="B223" s="87"/>
      <c r="C223" s="87"/>
      <c r="D223" s="87"/>
      <c r="E223" s="87"/>
      <c r="F223" s="87"/>
      <c r="G223" s="89"/>
      <c r="H223" s="89"/>
      <c r="I223" s="89"/>
      <c r="J223" s="87"/>
      <c r="K223" s="87" t="s">
        <v>243</v>
      </c>
      <c r="L223" s="87" t="s">
        <v>244</v>
      </c>
      <c r="M223" s="87" t="s">
        <v>635</v>
      </c>
      <c r="N223" s="87" t="s">
        <v>241</v>
      </c>
      <c r="O223" s="87" t="s">
        <v>636</v>
      </c>
      <c r="P223" s="87"/>
      <c r="Q223" s="99"/>
    </row>
    <row r="224" spans="2:17">
      <c r="B224" s="87"/>
      <c r="C224" s="87"/>
      <c r="D224" s="87"/>
      <c r="E224" s="87"/>
      <c r="F224" s="87"/>
      <c r="G224" s="89"/>
      <c r="H224" s="89"/>
      <c r="I224" s="89"/>
      <c r="J224" s="87"/>
      <c r="K224" s="87" t="s">
        <v>238</v>
      </c>
      <c r="L224" s="87" t="s">
        <v>239</v>
      </c>
      <c r="M224" s="87" t="s">
        <v>637</v>
      </c>
      <c r="N224" s="87" t="s">
        <v>260</v>
      </c>
      <c r="O224" s="87" t="s">
        <v>638</v>
      </c>
      <c r="P224" s="87" t="s">
        <v>516</v>
      </c>
      <c r="Q224" s="99"/>
    </row>
    <row r="225" spans="2:17">
      <c r="B225" s="87"/>
      <c r="C225" s="87"/>
      <c r="D225" s="87"/>
      <c r="E225" s="87"/>
      <c r="F225" s="87"/>
      <c r="G225" s="89"/>
      <c r="H225" s="89"/>
      <c r="I225" s="89"/>
      <c r="J225" s="87"/>
      <c r="K225" s="87" t="s">
        <v>238</v>
      </c>
      <c r="L225" s="87" t="s">
        <v>239</v>
      </c>
      <c r="M225" s="87" t="s">
        <v>639</v>
      </c>
      <c r="N225" s="87" t="s">
        <v>260</v>
      </c>
      <c r="O225" s="87" t="s">
        <v>640</v>
      </c>
      <c r="P225" s="87" t="s">
        <v>513</v>
      </c>
      <c r="Q225" s="99"/>
    </row>
    <row r="226" spans="2:17">
      <c r="B226" s="87"/>
      <c r="C226" s="87"/>
      <c r="D226" s="87"/>
      <c r="E226" s="87"/>
      <c r="F226" s="87"/>
      <c r="G226" s="89"/>
      <c r="H226" s="89"/>
      <c r="I226" s="89"/>
      <c r="J226" s="87"/>
      <c r="K226" s="87" t="s">
        <v>251</v>
      </c>
      <c r="L226" s="87" t="s">
        <v>252</v>
      </c>
      <c r="M226" s="87" t="s">
        <v>312</v>
      </c>
      <c r="N226" s="87" t="s">
        <v>254</v>
      </c>
      <c r="O226" s="87" t="s">
        <v>641</v>
      </c>
      <c r="P226" s="87" t="s">
        <v>272</v>
      </c>
      <c r="Q226" s="99"/>
    </row>
    <row r="227" ht="24" spans="2:17">
      <c r="B227" s="87"/>
      <c r="C227" s="87" t="s">
        <v>642</v>
      </c>
      <c r="D227" s="87" t="s">
        <v>234</v>
      </c>
      <c r="E227" s="87" t="s">
        <v>643</v>
      </c>
      <c r="F227" s="87" t="s">
        <v>644</v>
      </c>
      <c r="G227" s="90">
        <v>15</v>
      </c>
      <c r="H227" s="90">
        <v>15</v>
      </c>
      <c r="I227" s="89"/>
      <c r="J227" s="87" t="s">
        <v>645</v>
      </c>
      <c r="K227" s="87" t="s">
        <v>257</v>
      </c>
      <c r="L227" s="87" t="s">
        <v>258</v>
      </c>
      <c r="M227" s="87" t="s">
        <v>646</v>
      </c>
      <c r="N227" s="87" t="s">
        <v>260</v>
      </c>
      <c r="O227" s="87" t="s">
        <v>261</v>
      </c>
      <c r="P227" s="87" t="s">
        <v>262</v>
      </c>
      <c r="Q227" s="99"/>
    </row>
    <row r="228" ht="24" spans="2:17">
      <c r="B228" s="87"/>
      <c r="C228" s="87"/>
      <c r="D228" s="87"/>
      <c r="E228" s="87"/>
      <c r="F228" s="87"/>
      <c r="G228" s="89"/>
      <c r="H228" s="89"/>
      <c r="I228" s="89"/>
      <c r="J228" s="87"/>
      <c r="K228" s="87" t="s">
        <v>238</v>
      </c>
      <c r="L228" s="87" t="s">
        <v>289</v>
      </c>
      <c r="M228" s="87" t="s">
        <v>647</v>
      </c>
      <c r="N228" s="87" t="s">
        <v>241</v>
      </c>
      <c r="O228" s="87" t="s">
        <v>308</v>
      </c>
      <c r="P228" s="87" t="s">
        <v>262</v>
      </c>
      <c r="Q228" s="99"/>
    </row>
    <row r="229" spans="2:17">
      <c r="B229" s="87"/>
      <c r="C229" s="87"/>
      <c r="D229" s="87"/>
      <c r="E229" s="87"/>
      <c r="F229" s="87"/>
      <c r="G229" s="89"/>
      <c r="H229" s="89"/>
      <c r="I229" s="89"/>
      <c r="J229" s="87"/>
      <c r="K229" s="87" t="s">
        <v>238</v>
      </c>
      <c r="L229" s="87" t="s">
        <v>239</v>
      </c>
      <c r="M229" s="87" t="s">
        <v>648</v>
      </c>
      <c r="N229" s="87" t="s">
        <v>241</v>
      </c>
      <c r="O229" s="87" t="s">
        <v>319</v>
      </c>
      <c r="P229" s="87"/>
      <c r="Q229" s="99"/>
    </row>
    <row r="230" spans="2:17">
      <c r="B230" s="87"/>
      <c r="C230" s="87"/>
      <c r="D230" s="87"/>
      <c r="E230" s="87"/>
      <c r="F230" s="87"/>
      <c r="G230" s="89"/>
      <c r="H230" s="89"/>
      <c r="I230" s="89"/>
      <c r="J230" s="87"/>
      <c r="K230" s="87" t="s">
        <v>243</v>
      </c>
      <c r="L230" s="87" t="s">
        <v>246</v>
      </c>
      <c r="M230" s="87" t="s">
        <v>649</v>
      </c>
      <c r="N230" s="87" t="s">
        <v>260</v>
      </c>
      <c r="O230" s="87" t="s">
        <v>327</v>
      </c>
      <c r="P230" s="87" t="s">
        <v>650</v>
      </c>
      <c r="Q230" s="99"/>
    </row>
    <row r="231" spans="2:17">
      <c r="B231" s="87"/>
      <c r="C231" s="87"/>
      <c r="D231" s="87"/>
      <c r="E231" s="87"/>
      <c r="F231" s="87"/>
      <c r="G231" s="89"/>
      <c r="H231" s="89"/>
      <c r="I231" s="89"/>
      <c r="J231" s="87"/>
      <c r="K231" s="87" t="s">
        <v>243</v>
      </c>
      <c r="L231" s="87" t="s">
        <v>267</v>
      </c>
      <c r="M231" s="87" t="s">
        <v>651</v>
      </c>
      <c r="N231" s="87" t="s">
        <v>254</v>
      </c>
      <c r="O231" s="87" t="s">
        <v>304</v>
      </c>
      <c r="P231" s="87" t="s">
        <v>361</v>
      </c>
      <c r="Q231" s="99"/>
    </row>
    <row r="232" spans="2:17">
      <c r="B232" s="87"/>
      <c r="C232" s="87"/>
      <c r="D232" s="87"/>
      <c r="E232" s="87"/>
      <c r="F232" s="87"/>
      <c r="G232" s="89"/>
      <c r="H232" s="89"/>
      <c r="I232" s="89"/>
      <c r="J232" s="87"/>
      <c r="K232" s="87" t="s">
        <v>251</v>
      </c>
      <c r="L232" s="87" t="s">
        <v>252</v>
      </c>
      <c r="M232" s="87" t="s">
        <v>600</v>
      </c>
      <c r="N232" s="87" t="s">
        <v>254</v>
      </c>
      <c r="O232" s="87" t="s">
        <v>610</v>
      </c>
      <c r="P232" s="87" t="s">
        <v>272</v>
      </c>
      <c r="Q232" s="99"/>
    </row>
    <row r="233" spans="2:17">
      <c r="B233" s="87"/>
      <c r="C233" s="87" t="s">
        <v>652</v>
      </c>
      <c r="D233" s="87" t="s">
        <v>234</v>
      </c>
      <c r="E233" s="87" t="s">
        <v>653</v>
      </c>
      <c r="F233" s="87" t="s">
        <v>654</v>
      </c>
      <c r="G233" s="90">
        <v>33.46</v>
      </c>
      <c r="H233" s="90">
        <v>33.46</v>
      </c>
      <c r="I233" s="89"/>
      <c r="J233" s="87" t="s">
        <v>655</v>
      </c>
      <c r="K233" s="87" t="s">
        <v>238</v>
      </c>
      <c r="L233" s="87" t="s">
        <v>309</v>
      </c>
      <c r="M233" s="87" t="s">
        <v>656</v>
      </c>
      <c r="N233" s="87" t="s">
        <v>241</v>
      </c>
      <c r="O233" s="87" t="s">
        <v>242</v>
      </c>
      <c r="P233" s="87"/>
      <c r="Q233" s="99"/>
    </row>
    <row r="234" spans="2:17">
      <c r="B234" s="87"/>
      <c r="C234" s="87"/>
      <c r="D234" s="87"/>
      <c r="E234" s="87"/>
      <c r="F234" s="87"/>
      <c r="G234" s="89"/>
      <c r="H234" s="89"/>
      <c r="I234" s="89"/>
      <c r="J234" s="87"/>
      <c r="K234" s="87" t="s">
        <v>238</v>
      </c>
      <c r="L234" s="87" t="s">
        <v>289</v>
      </c>
      <c r="M234" s="87" t="s">
        <v>657</v>
      </c>
      <c r="N234" s="87" t="s">
        <v>241</v>
      </c>
      <c r="O234" s="87" t="s">
        <v>242</v>
      </c>
      <c r="P234" s="87"/>
      <c r="Q234" s="99"/>
    </row>
    <row r="235" spans="2:17">
      <c r="B235" s="87"/>
      <c r="C235" s="87"/>
      <c r="D235" s="87"/>
      <c r="E235" s="87"/>
      <c r="F235" s="87"/>
      <c r="G235" s="89"/>
      <c r="H235" s="89"/>
      <c r="I235" s="89"/>
      <c r="J235" s="87"/>
      <c r="K235" s="87" t="s">
        <v>238</v>
      </c>
      <c r="L235" s="87" t="s">
        <v>239</v>
      </c>
      <c r="M235" s="87" t="s">
        <v>658</v>
      </c>
      <c r="N235" s="87" t="s">
        <v>241</v>
      </c>
      <c r="O235" s="87" t="s">
        <v>242</v>
      </c>
      <c r="P235" s="87"/>
      <c r="Q235" s="99"/>
    </row>
    <row r="236" ht="24" spans="2:17">
      <c r="B236" s="87"/>
      <c r="C236" s="87"/>
      <c r="D236" s="87"/>
      <c r="E236" s="87"/>
      <c r="F236" s="87"/>
      <c r="G236" s="89"/>
      <c r="H236" s="89"/>
      <c r="I236" s="89"/>
      <c r="J236" s="87"/>
      <c r="K236" s="87" t="s">
        <v>243</v>
      </c>
      <c r="L236" s="87" t="s">
        <v>246</v>
      </c>
      <c r="M236" s="87" t="s">
        <v>659</v>
      </c>
      <c r="N236" s="87" t="s">
        <v>248</v>
      </c>
      <c r="O236" s="87" t="s">
        <v>327</v>
      </c>
      <c r="P236" s="87" t="s">
        <v>660</v>
      </c>
      <c r="Q236" s="99"/>
    </row>
    <row r="237" spans="2:17">
      <c r="B237" s="87"/>
      <c r="C237" s="87"/>
      <c r="D237" s="87"/>
      <c r="E237" s="87"/>
      <c r="F237" s="87"/>
      <c r="G237" s="89"/>
      <c r="H237" s="89"/>
      <c r="I237" s="89"/>
      <c r="J237" s="87"/>
      <c r="K237" s="87" t="s">
        <v>243</v>
      </c>
      <c r="L237" s="87" t="s">
        <v>244</v>
      </c>
      <c r="M237" s="87" t="s">
        <v>661</v>
      </c>
      <c r="N237" s="87" t="s">
        <v>248</v>
      </c>
      <c r="O237" s="87" t="s">
        <v>327</v>
      </c>
      <c r="P237" s="87" t="s">
        <v>450</v>
      </c>
      <c r="Q237" s="99"/>
    </row>
    <row r="238" spans="2:17">
      <c r="B238" s="87"/>
      <c r="C238" s="87"/>
      <c r="D238" s="87"/>
      <c r="E238" s="87"/>
      <c r="F238" s="87"/>
      <c r="G238" s="89"/>
      <c r="H238" s="89"/>
      <c r="I238" s="89"/>
      <c r="J238" s="87"/>
      <c r="K238" s="87" t="s">
        <v>243</v>
      </c>
      <c r="L238" s="87" t="s">
        <v>267</v>
      </c>
      <c r="M238" s="87" t="s">
        <v>662</v>
      </c>
      <c r="N238" s="87" t="s">
        <v>248</v>
      </c>
      <c r="O238" s="87" t="s">
        <v>327</v>
      </c>
      <c r="P238" s="87" t="s">
        <v>501</v>
      </c>
      <c r="Q238" s="99"/>
    </row>
    <row r="239" ht="24" spans="2:17">
      <c r="B239" s="87"/>
      <c r="C239" s="87"/>
      <c r="D239" s="87"/>
      <c r="E239" s="87"/>
      <c r="F239" s="87"/>
      <c r="G239" s="89"/>
      <c r="H239" s="89"/>
      <c r="I239" s="89"/>
      <c r="J239" s="87"/>
      <c r="K239" s="87" t="s">
        <v>257</v>
      </c>
      <c r="L239" s="87" t="s">
        <v>258</v>
      </c>
      <c r="M239" s="87" t="s">
        <v>663</v>
      </c>
      <c r="N239" s="87" t="s">
        <v>306</v>
      </c>
      <c r="O239" s="87" t="s">
        <v>261</v>
      </c>
      <c r="P239" s="87" t="s">
        <v>262</v>
      </c>
      <c r="Q239" s="99"/>
    </row>
    <row r="240" spans="2:17">
      <c r="B240" s="87"/>
      <c r="C240" s="87"/>
      <c r="D240" s="87"/>
      <c r="E240" s="87"/>
      <c r="F240" s="87"/>
      <c r="G240" s="89"/>
      <c r="H240" s="89"/>
      <c r="I240" s="89"/>
      <c r="J240" s="87"/>
      <c r="K240" s="87" t="s">
        <v>251</v>
      </c>
      <c r="L240" s="87" t="s">
        <v>252</v>
      </c>
      <c r="M240" s="87" t="s">
        <v>312</v>
      </c>
      <c r="N240" s="87" t="s">
        <v>254</v>
      </c>
      <c r="O240" s="87" t="s">
        <v>664</v>
      </c>
      <c r="P240" s="87" t="s">
        <v>272</v>
      </c>
      <c r="Q240" s="99"/>
    </row>
    <row r="241" ht="24" spans="2:17">
      <c r="B241" s="87"/>
      <c r="C241" s="87" t="s">
        <v>665</v>
      </c>
      <c r="D241" s="87" t="s">
        <v>234</v>
      </c>
      <c r="E241" s="87" t="s">
        <v>666</v>
      </c>
      <c r="F241" s="87" t="s">
        <v>667</v>
      </c>
      <c r="G241" s="90">
        <v>9.58</v>
      </c>
      <c r="H241" s="90">
        <v>9.58</v>
      </c>
      <c r="I241" s="89"/>
      <c r="J241" s="87" t="s">
        <v>668</v>
      </c>
      <c r="K241" s="87" t="s">
        <v>243</v>
      </c>
      <c r="L241" s="87" t="s">
        <v>246</v>
      </c>
      <c r="M241" s="87" t="s">
        <v>669</v>
      </c>
      <c r="N241" s="87" t="s">
        <v>260</v>
      </c>
      <c r="O241" s="87" t="s">
        <v>321</v>
      </c>
      <c r="P241" s="87" t="s">
        <v>286</v>
      </c>
      <c r="Q241" s="99"/>
    </row>
    <row r="242" spans="2:17">
      <c r="B242" s="87"/>
      <c r="C242" s="87"/>
      <c r="D242" s="87"/>
      <c r="E242" s="87"/>
      <c r="F242" s="87"/>
      <c r="G242" s="89"/>
      <c r="H242" s="89"/>
      <c r="I242" s="89"/>
      <c r="J242" s="87"/>
      <c r="K242" s="87" t="s">
        <v>243</v>
      </c>
      <c r="L242" s="87" t="s">
        <v>244</v>
      </c>
      <c r="M242" s="87" t="s">
        <v>670</v>
      </c>
      <c r="N242" s="87" t="s">
        <v>241</v>
      </c>
      <c r="O242" s="87" t="s">
        <v>291</v>
      </c>
      <c r="P242" s="87" t="s">
        <v>262</v>
      </c>
      <c r="Q242" s="99"/>
    </row>
    <row r="243" spans="2:17">
      <c r="B243" s="87"/>
      <c r="C243" s="87"/>
      <c r="D243" s="87"/>
      <c r="E243" s="87"/>
      <c r="F243" s="87"/>
      <c r="G243" s="89"/>
      <c r="H243" s="89"/>
      <c r="I243" s="89"/>
      <c r="J243" s="87"/>
      <c r="K243" s="87" t="s">
        <v>238</v>
      </c>
      <c r="L243" s="87" t="s">
        <v>239</v>
      </c>
      <c r="M243" s="87" t="s">
        <v>671</v>
      </c>
      <c r="N243" s="87" t="s">
        <v>254</v>
      </c>
      <c r="O243" s="87" t="s">
        <v>375</v>
      </c>
      <c r="P243" s="87" t="s">
        <v>262</v>
      </c>
      <c r="Q243" s="99"/>
    </row>
    <row r="244" ht="24" spans="2:17">
      <c r="B244" s="87"/>
      <c r="C244" s="87"/>
      <c r="D244" s="87"/>
      <c r="E244" s="87"/>
      <c r="F244" s="87"/>
      <c r="G244" s="89"/>
      <c r="H244" s="89"/>
      <c r="I244" s="89"/>
      <c r="J244" s="87"/>
      <c r="K244" s="87" t="s">
        <v>238</v>
      </c>
      <c r="L244" s="87" t="s">
        <v>289</v>
      </c>
      <c r="M244" s="87" t="s">
        <v>672</v>
      </c>
      <c r="N244" s="87" t="s">
        <v>241</v>
      </c>
      <c r="O244" s="87" t="s">
        <v>291</v>
      </c>
      <c r="P244" s="87"/>
      <c r="Q244" s="99"/>
    </row>
    <row r="245" spans="2:17">
      <c r="B245" s="87"/>
      <c r="C245" s="87"/>
      <c r="D245" s="87"/>
      <c r="E245" s="87"/>
      <c r="F245" s="87"/>
      <c r="G245" s="89"/>
      <c r="H245" s="89"/>
      <c r="I245" s="89"/>
      <c r="J245" s="87"/>
      <c r="K245" s="87" t="s">
        <v>251</v>
      </c>
      <c r="L245" s="87" t="s">
        <v>252</v>
      </c>
      <c r="M245" s="87" t="s">
        <v>312</v>
      </c>
      <c r="N245" s="87" t="s">
        <v>254</v>
      </c>
      <c r="O245" s="87" t="s">
        <v>673</v>
      </c>
      <c r="P245" s="87" t="s">
        <v>272</v>
      </c>
      <c r="Q245" s="99"/>
    </row>
    <row r="246" ht="24" spans="2:17">
      <c r="B246" s="87"/>
      <c r="C246" s="87"/>
      <c r="D246" s="87"/>
      <c r="E246" s="87"/>
      <c r="F246" s="87"/>
      <c r="G246" s="89"/>
      <c r="H246" s="89"/>
      <c r="I246" s="89"/>
      <c r="J246" s="87"/>
      <c r="K246" s="87" t="s">
        <v>257</v>
      </c>
      <c r="L246" s="87" t="s">
        <v>258</v>
      </c>
      <c r="M246" s="87" t="s">
        <v>674</v>
      </c>
      <c r="N246" s="87" t="s">
        <v>260</v>
      </c>
      <c r="O246" s="87" t="s">
        <v>261</v>
      </c>
      <c r="P246" s="87" t="s">
        <v>262</v>
      </c>
      <c r="Q246" s="99"/>
    </row>
    <row r="247" ht="24" spans="2:17">
      <c r="B247" s="87"/>
      <c r="C247" s="87" t="s">
        <v>675</v>
      </c>
      <c r="D247" s="87" t="s">
        <v>234</v>
      </c>
      <c r="E247" s="87" t="s">
        <v>676</v>
      </c>
      <c r="F247" s="87" t="s">
        <v>677</v>
      </c>
      <c r="G247" s="90">
        <v>28</v>
      </c>
      <c r="H247" s="90">
        <v>28</v>
      </c>
      <c r="I247" s="89"/>
      <c r="J247" s="87" t="s">
        <v>678</v>
      </c>
      <c r="K247" s="87" t="s">
        <v>238</v>
      </c>
      <c r="L247" s="87" t="s">
        <v>239</v>
      </c>
      <c r="M247" s="87" t="s">
        <v>679</v>
      </c>
      <c r="N247" s="87" t="s">
        <v>241</v>
      </c>
      <c r="O247" s="87" t="s">
        <v>680</v>
      </c>
      <c r="P247" s="87"/>
      <c r="Q247" s="99"/>
    </row>
    <row r="248" ht="24" spans="2:17">
      <c r="B248" s="87"/>
      <c r="C248" s="87"/>
      <c r="D248" s="87"/>
      <c r="E248" s="87"/>
      <c r="F248" s="87"/>
      <c r="G248" s="89"/>
      <c r="H248" s="89"/>
      <c r="I248" s="89"/>
      <c r="J248" s="87"/>
      <c r="K248" s="87" t="s">
        <v>238</v>
      </c>
      <c r="L248" s="87" t="s">
        <v>239</v>
      </c>
      <c r="M248" s="87" t="s">
        <v>681</v>
      </c>
      <c r="N248" s="87" t="s">
        <v>260</v>
      </c>
      <c r="O248" s="87" t="s">
        <v>274</v>
      </c>
      <c r="P248" s="87" t="s">
        <v>262</v>
      </c>
      <c r="Q248" s="99"/>
    </row>
    <row r="249" spans="2:17">
      <c r="B249" s="87"/>
      <c r="C249" s="87"/>
      <c r="D249" s="87"/>
      <c r="E249" s="87"/>
      <c r="F249" s="87"/>
      <c r="G249" s="89"/>
      <c r="H249" s="89"/>
      <c r="I249" s="89"/>
      <c r="J249" s="87"/>
      <c r="K249" s="87" t="s">
        <v>238</v>
      </c>
      <c r="L249" s="87" t="s">
        <v>289</v>
      </c>
      <c r="M249" s="87" t="s">
        <v>682</v>
      </c>
      <c r="N249" s="87" t="s">
        <v>260</v>
      </c>
      <c r="O249" s="87" t="s">
        <v>311</v>
      </c>
      <c r="P249" s="87" t="s">
        <v>501</v>
      </c>
      <c r="Q249" s="99"/>
    </row>
    <row r="250" spans="2:17">
      <c r="B250" s="87"/>
      <c r="C250" s="87"/>
      <c r="D250" s="87"/>
      <c r="E250" s="87"/>
      <c r="F250" s="87"/>
      <c r="G250" s="89"/>
      <c r="H250" s="89"/>
      <c r="I250" s="89"/>
      <c r="J250" s="87"/>
      <c r="K250" s="87" t="s">
        <v>243</v>
      </c>
      <c r="L250" s="87" t="s">
        <v>244</v>
      </c>
      <c r="M250" s="87" t="s">
        <v>683</v>
      </c>
      <c r="N250" s="87" t="s">
        <v>260</v>
      </c>
      <c r="O250" s="87" t="s">
        <v>369</v>
      </c>
      <c r="P250" s="87" t="s">
        <v>262</v>
      </c>
      <c r="Q250" s="99"/>
    </row>
    <row r="251" spans="2:17">
      <c r="B251" s="87"/>
      <c r="C251" s="87"/>
      <c r="D251" s="87"/>
      <c r="E251" s="87"/>
      <c r="F251" s="87"/>
      <c r="G251" s="89"/>
      <c r="H251" s="89"/>
      <c r="I251" s="89"/>
      <c r="J251" s="87"/>
      <c r="K251" s="87" t="s">
        <v>243</v>
      </c>
      <c r="L251" s="87" t="s">
        <v>246</v>
      </c>
      <c r="M251" s="87" t="s">
        <v>684</v>
      </c>
      <c r="N251" s="87" t="s">
        <v>260</v>
      </c>
      <c r="O251" s="87" t="s">
        <v>617</v>
      </c>
      <c r="P251" s="87" t="s">
        <v>685</v>
      </c>
      <c r="Q251" s="99"/>
    </row>
    <row r="252" ht="24" spans="2:17">
      <c r="B252" s="87"/>
      <c r="C252" s="87"/>
      <c r="D252" s="87"/>
      <c r="E252" s="87"/>
      <c r="F252" s="87"/>
      <c r="G252" s="89"/>
      <c r="H252" s="89"/>
      <c r="I252" s="89"/>
      <c r="J252" s="87"/>
      <c r="K252" s="87" t="s">
        <v>243</v>
      </c>
      <c r="L252" s="87" t="s">
        <v>267</v>
      </c>
      <c r="M252" s="87" t="s">
        <v>686</v>
      </c>
      <c r="N252" s="87" t="s">
        <v>254</v>
      </c>
      <c r="O252" s="87" t="s">
        <v>495</v>
      </c>
      <c r="P252" s="87" t="s">
        <v>548</v>
      </c>
      <c r="Q252" s="99"/>
    </row>
    <row r="253" ht="24" spans="2:17">
      <c r="B253" s="87"/>
      <c r="C253" s="87"/>
      <c r="D253" s="87"/>
      <c r="E253" s="87"/>
      <c r="F253" s="87"/>
      <c r="G253" s="89"/>
      <c r="H253" s="89"/>
      <c r="I253" s="89"/>
      <c r="J253" s="87"/>
      <c r="K253" s="87" t="s">
        <v>251</v>
      </c>
      <c r="L253" s="87" t="s">
        <v>252</v>
      </c>
      <c r="M253" s="87" t="s">
        <v>687</v>
      </c>
      <c r="N253" s="87" t="s">
        <v>254</v>
      </c>
      <c r="O253" s="87" t="s">
        <v>688</v>
      </c>
      <c r="P253" s="87" t="s">
        <v>272</v>
      </c>
      <c r="Q253" s="99"/>
    </row>
    <row r="254" ht="24" spans="2:17">
      <c r="B254" s="87"/>
      <c r="C254" s="87" t="s">
        <v>689</v>
      </c>
      <c r="D254" s="87" t="s">
        <v>234</v>
      </c>
      <c r="E254" s="87" t="s">
        <v>690</v>
      </c>
      <c r="F254" s="87" t="s">
        <v>691</v>
      </c>
      <c r="G254" s="90">
        <v>50</v>
      </c>
      <c r="H254" s="90">
        <v>50</v>
      </c>
      <c r="I254" s="89"/>
      <c r="J254" s="87" t="s">
        <v>692</v>
      </c>
      <c r="K254" s="87" t="s">
        <v>243</v>
      </c>
      <c r="L254" s="87" t="s">
        <v>244</v>
      </c>
      <c r="M254" s="87" t="s">
        <v>693</v>
      </c>
      <c r="N254" s="87" t="s">
        <v>241</v>
      </c>
      <c r="O254" s="87" t="s">
        <v>694</v>
      </c>
      <c r="P254" s="87"/>
      <c r="Q254" s="99"/>
    </row>
    <row r="255" spans="2:17">
      <c r="B255" s="87"/>
      <c r="C255" s="87"/>
      <c r="D255" s="87"/>
      <c r="E255" s="87"/>
      <c r="F255" s="87"/>
      <c r="G255" s="89"/>
      <c r="H255" s="89"/>
      <c r="I255" s="89"/>
      <c r="J255" s="87"/>
      <c r="K255" s="87" t="s">
        <v>243</v>
      </c>
      <c r="L255" s="87" t="s">
        <v>267</v>
      </c>
      <c r="M255" s="87" t="s">
        <v>695</v>
      </c>
      <c r="N255" s="87" t="s">
        <v>241</v>
      </c>
      <c r="O255" s="87" t="s">
        <v>694</v>
      </c>
      <c r="P255" s="87"/>
      <c r="Q255" s="99"/>
    </row>
    <row r="256" ht="24" spans="2:17">
      <c r="B256" s="87"/>
      <c r="C256" s="87"/>
      <c r="D256" s="87"/>
      <c r="E256" s="87"/>
      <c r="F256" s="87"/>
      <c r="G256" s="89"/>
      <c r="H256" s="89"/>
      <c r="I256" s="89"/>
      <c r="J256" s="87"/>
      <c r="K256" s="87" t="s">
        <v>238</v>
      </c>
      <c r="L256" s="87" t="s">
        <v>239</v>
      </c>
      <c r="M256" s="87" t="s">
        <v>696</v>
      </c>
      <c r="N256" s="87" t="s">
        <v>241</v>
      </c>
      <c r="O256" s="87" t="s">
        <v>694</v>
      </c>
      <c r="P256" s="87"/>
      <c r="Q256" s="99"/>
    </row>
    <row r="257" ht="24" spans="2:17">
      <c r="B257" s="87"/>
      <c r="C257" s="87"/>
      <c r="D257" s="87"/>
      <c r="E257" s="87"/>
      <c r="F257" s="87"/>
      <c r="G257" s="89"/>
      <c r="H257" s="89"/>
      <c r="I257" s="89"/>
      <c r="J257" s="87"/>
      <c r="K257" s="87" t="s">
        <v>257</v>
      </c>
      <c r="L257" s="87" t="s">
        <v>258</v>
      </c>
      <c r="M257" s="87" t="s">
        <v>697</v>
      </c>
      <c r="N257" s="87" t="s">
        <v>260</v>
      </c>
      <c r="O257" s="87" t="s">
        <v>274</v>
      </c>
      <c r="P257" s="87" t="s">
        <v>262</v>
      </c>
      <c r="Q257" s="99"/>
    </row>
    <row r="258" spans="2:17">
      <c r="B258" s="87"/>
      <c r="C258" s="87"/>
      <c r="D258" s="87"/>
      <c r="E258" s="87"/>
      <c r="F258" s="87"/>
      <c r="G258" s="89"/>
      <c r="H258" s="89"/>
      <c r="I258" s="89"/>
      <c r="J258" s="87"/>
      <c r="K258" s="87" t="s">
        <v>251</v>
      </c>
      <c r="L258" s="87" t="s">
        <v>252</v>
      </c>
      <c r="M258" s="87" t="s">
        <v>698</v>
      </c>
      <c r="N258" s="87" t="s">
        <v>254</v>
      </c>
      <c r="O258" s="87" t="s">
        <v>699</v>
      </c>
      <c r="P258" s="87" t="s">
        <v>416</v>
      </c>
      <c r="Q258" s="99"/>
    </row>
    <row r="259" spans="2:17">
      <c r="B259" s="87"/>
      <c r="C259" s="87" t="s">
        <v>700</v>
      </c>
      <c r="D259" s="87" t="s">
        <v>234</v>
      </c>
      <c r="E259" s="87" t="s">
        <v>701</v>
      </c>
      <c r="F259" s="87" t="s">
        <v>702</v>
      </c>
      <c r="G259" s="90">
        <v>9.6</v>
      </c>
      <c r="H259" s="90">
        <v>9.6</v>
      </c>
      <c r="I259" s="89"/>
      <c r="J259" s="87" t="s">
        <v>703</v>
      </c>
      <c r="K259" s="87" t="s">
        <v>251</v>
      </c>
      <c r="L259" s="87" t="s">
        <v>252</v>
      </c>
      <c r="M259" s="87" t="s">
        <v>704</v>
      </c>
      <c r="N259" s="87" t="s">
        <v>254</v>
      </c>
      <c r="O259" s="87" t="s">
        <v>705</v>
      </c>
      <c r="P259" s="87" t="s">
        <v>706</v>
      </c>
      <c r="Q259" s="99"/>
    </row>
    <row r="260" spans="2:17">
      <c r="B260" s="87"/>
      <c r="C260" s="87"/>
      <c r="D260" s="87"/>
      <c r="E260" s="87"/>
      <c r="F260" s="87"/>
      <c r="G260" s="89"/>
      <c r="H260" s="89"/>
      <c r="I260" s="89"/>
      <c r="J260" s="87"/>
      <c r="K260" s="87" t="s">
        <v>238</v>
      </c>
      <c r="L260" s="87" t="s">
        <v>239</v>
      </c>
      <c r="M260" s="87" t="s">
        <v>707</v>
      </c>
      <c r="N260" s="87" t="s">
        <v>241</v>
      </c>
      <c r="O260" s="87" t="s">
        <v>708</v>
      </c>
      <c r="P260" s="87"/>
      <c r="Q260" s="99"/>
    </row>
    <row r="261" spans="2:17">
      <c r="B261" s="87"/>
      <c r="C261" s="87"/>
      <c r="D261" s="87"/>
      <c r="E261" s="87"/>
      <c r="F261" s="87"/>
      <c r="G261" s="89"/>
      <c r="H261" s="89"/>
      <c r="I261" s="89"/>
      <c r="J261" s="87"/>
      <c r="K261" s="87" t="s">
        <v>243</v>
      </c>
      <c r="L261" s="87" t="s">
        <v>267</v>
      </c>
      <c r="M261" s="87" t="s">
        <v>709</v>
      </c>
      <c r="N261" s="87" t="s">
        <v>248</v>
      </c>
      <c r="O261" s="87" t="s">
        <v>495</v>
      </c>
      <c r="P261" s="87" t="s">
        <v>548</v>
      </c>
      <c r="Q261" s="99"/>
    </row>
    <row r="262" spans="2:17">
      <c r="B262" s="87"/>
      <c r="C262" s="87"/>
      <c r="D262" s="87"/>
      <c r="E262" s="87"/>
      <c r="F262" s="87"/>
      <c r="G262" s="89"/>
      <c r="H262" s="89"/>
      <c r="I262" s="89"/>
      <c r="J262" s="87"/>
      <c r="K262" s="87" t="s">
        <v>243</v>
      </c>
      <c r="L262" s="87" t="s">
        <v>246</v>
      </c>
      <c r="M262" s="87" t="s">
        <v>710</v>
      </c>
      <c r="N262" s="87" t="s">
        <v>254</v>
      </c>
      <c r="O262" s="87" t="s">
        <v>353</v>
      </c>
      <c r="P262" s="87" t="s">
        <v>513</v>
      </c>
      <c r="Q262" s="99"/>
    </row>
    <row r="263" ht="24" spans="2:17">
      <c r="B263" s="87"/>
      <c r="C263" s="87" t="s">
        <v>711</v>
      </c>
      <c r="D263" s="87" t="s">
        <v>234</v>
      </c>
      <c r="E263" s="87" t="s">
        <v>701</v>
      </c>
      <c r="F263" s="87" t="s">
        <v>702</v>
      </c>
      <c r="G263" s="90">
        <v>9.3</v>
      </c>
      <c r="H263" s="90">
        <v>9.3</v>
      </c>
      <c r="I263" s="89"/>
      <c r="J263" s="87" t="s">
        <v>712</v>
      </c>
      <c r="K263" s="87" t="s">
        <v>257</v>
      </c>
      <c r="L263" s="87" t="s">
        <v>258</v>
      </c>
      <c r="M263" s="87" t="s">
        <v>506</v>
      </c>
      <c r="N263" s="87" t="s">
        <v>241</v>
      </c>
      <c r="O263" s="87" t="s">
        <v>713</v>
      </c>
      <c r="P263" s="87"/>
      <c r="Q263" s="99"/>
    </row>
    <row r="264" spans="2:17">
      <c r="B264" s="87"/>
      <c r="C264" s="87"/>
      <c r="D264" s="87"/>
      <c r="E264" s="87"/>
      <c r="F264" s="87"/>
      <c r="G264" s="89"/>
      <c r="H264" s="89"/>
      <c r="I264" s="89"/>
      <c r="J264" s="87"/>
      <c r="K264" s="87" t="s">
        <v>251</v>
      </c>
      <c r="L264" s="87" t="s">
        <v>252</v>
      </c>
      <c r="M264" s="87" t="s">
        <v>600</v>
      </c>
      <c r="N264" s="87" t="s">
        <v>254</v>
      </c>
      <c r="O264" s="87" t="s">
        <v>714</v>
      </c>
      <c r="P264" s="87" t="s">
        <v>416</v>
      </c>
      <c r="Q264" s="99"/>
    </row>
    <row r="265" spans="2:17">
      <c r="B265" s="87"/>
      <c r="C265" s="87"/>
      <c r="D265" s="87"/>
      <c r="E265" s="87"/>
      <c r="F265" s="87"/>
      <c r="G265" s="89"/>
      <c r="H265" s="89"/>
      <c r="I265" s="89"/>
      <c r="J265" s="87"/>
      <c r="K265" s="87" t="s">
        <v>238</v>
      </c>
      <c r="L265" s="87" t="s">
        <v>289</v>
      </c>
      <c r="M265" s="87" t="s">
        <v>715</v>
      </c>
      <c r="N265" s="87" t="s">
        <v>241</v>
      </c>
      <c r="O265" s="87" t="s">
        <v>716</v>
      </c>
      <c r="P265" s="87"/>
      <c r="Q265" s="99"/>
    </row>
    <row r="266" spans="2:17">
      <c r="B266" s="87"/>
      <c r="C266" s="87"/>
      <c r="D266" s="87"/>
      <c r="E266" s="87"/>
      <c r="F266" s="87"/>
      <c r="G266" s="89"/>
      <c r="H266" s="89"/>
      <c r="I266" s="89"/>
      <c r="J266" s="87"/>
      <c r="K266" s="87" t="s">
        <v>243</v>
      </c>
      <c r="L266" s="87" t="s">
        <v>267</v>
      </c>
      <c r="M266" s="87" t="s">
        <v>717</v>
      </c>
      <c r="N266" s="87" t="s">
        <v>254</v>
      </c>
      <c r="O266" s="87" t="s">
        <v>327</v>
      </c>
      <c r="P266" s="87" t="s">
        <v>351</v>
      </c>
      <c r="Q266" s="99"/>
    </row>
    <row r="267" spans="2:17">
      <c r="B267" s="87"/>
      <c r="C267" s="87"/>
      <c r="D267" s="87"/>
      <c r="E267" s="87"/>
      <c r="F267" s="87"/>
      <c r="G267" s="89"/>
      <c r="H267" s="89"/>
      <c r="I267" s="89"/>
      <c r="J267" s="87"/>
      <c r="K267" s="87" t="s">
        <v>243</v>
      </c>
      <c r="L267" s="87" t="s">
        <v>246</v>
      </c>
      <c r="M267" s="87" t="s">
        <v>718</v>
      </c>
      <c r="N267" s="87" t="s">
        <v>260</v>
      </c>
      <c r="O267" s="87" t="s">
        <v>353</v>
      </c>
      <c r="P267" s="87" t="s">
        <v>450</v>
      </c>
      <c r="Q267" s="99"/>
    </row>
    <row r="268" spans="2:17">
      <c r="B268" s="87"/>
      <c r="C268" s="87" t="s">
        <v>719</v>
      </c>
      <c r="D268" s="87" t="s">
        <v>234</v>
      </c>
      <c r="E268" s="87" t="s">
        <v>701</v>
      </c>
      <c r="F268" s="87" t="s">
        <v>702</v>
      </c>
      <c r="G268" s="90">
        <v>97.863136</v>
      </c>
      <c r="H268" s="90">
        <v>97.863136</v>
      </c>
      <c r="I268" s="89"/>
      <c r="J268" s="87" t="s">
        <v>720</v>
      </c>
      <c r="K268" s="87" t="s">
        <v>243</v>
      </c>
      <c r="L268" s="87" t="s">
        <v>246</v>
      </c>
      <c r="M268" s="87" t="s">
        <v>721</v>
      </c>
      <c r="N268" s="87" t="s">
        <v>260</v>
      </c>
      <c r="O268" s="87" t="s">
        <v>375</v>
      </c>
      <c r="P268" s="87" t="s">
        <v>250</v>
      </c>
      <c r="Q268" s="99"/>
    </row>
    <row r="269" spans="2:17">
      <c r="B269" s="87"/>
      <c r="C269" s="87"/>
      <c r="D269" s="87"/>
      <c r="E269" s="87"/>
      <c r="F269" s="87"/>
      <c r="G269" s="89"/>
      <c r="H269" s="89"/>
      <c r="I269" s="89"/>
      <c r="J269" s="87"/>
      <c r="K269" s="87" t="s">
        <v>243</v>
      </c>
      <c r="L269" s="87" t="s">
        <v>246</v>
      </c>
      <c r="M269" s="87" t="s">
        <v>722</v>
      </c>
      <c r="N269" s="87" t="s">
        <v>260</v>
      </c>
      <c r="O269" s="87" t="s">
        <v>555</v>
      </c>
      <c r="P269" s="87" t="s">
        <v>250</v>
      </c>
      <c r="Q269" s="99"/>
    </row>
    <row r="270" spans="2:17">
      <c r="B270" s="87"/>
      <c r="C270" s="87"/>
      <c r="D270" s="87"/>
      <c r="E270" s="87"/>
      <c r="F270" s="87"/>
      <c r="G270" s="89"/>
      <c r="H270" s="89"/>
      <c r="I270" s="89"/>
      <c r="J270" s="87"/>
      <c r="K270" s="87" t="s">
        <v>243</v>
      </c>
      <c r="L270" s="87" t="s">
        <v>267</v>
      </c>
      <c r="M270" s="87" t="s">
        <v>360</v>
      </c>
      <c r="N270" s="87" t="s">
        <v>254</v>
      </c>
      <c r="O270" s="87" t="s">
        <v>396</v>
      </c>
      <c r="P270" s="87" t="s">
        <v>361</v>
      </c>
      <c r="Q270" s="99"/>
    </row>
    <row r="271" ht="24" spans="2:17">
      <c r="B271" s="87"/>
      <c r="C271" s="87"/>
      <c r="D271" s="87"/>
      <c r="E271" s="87"/>
      <c r="F271" s="87"/>
      <c r="G271" s="89"/>
      <c r="H271" s="89"/>
      <c r="I271" s="89"/>
      <c r="J271" s="87"/>
      <c r="K271" s="87" t="s">
        <v>243</v>
      </c>
      <c r="L271" s="87" t="s">
        <v>244</v>
      </c>
      <c r="M271" s="87" t="s">
        <v>723</v>
      </c>
      <c r="N271" s="87" t="s">
        <v>241</v>
      </c>
      <c r="O271" s="87" t="s">
        <v>291</v>
      </c>
      <c r="P271" s="87"/>
      <c r="Q271" s="99"/>
    </row>
    <row r="272" ht="36" spans="2:17">
      <c r="B272" s="87"/>
      <c r="C272" s="87"/>
      <c r="D272" s="87"/>
      <c r="E272" s="87"/>
      <c r="F272" s="87"/>
      <c r="G272" s="89"/>
      <c r="H272" s="89"/>
      <c r="I272" s="89"/>
      <c r="J272" s="87"/>
      <c r="K272" s="87" t="s">
        <v>238</v>
      </c>
      <c r="L272" s="87" t="s">
        <v>239</v>
      </c>
      <c r="M272" s="87" t="s">
        <v>724</v>
      </c>
      <c r="N272" s="87" t="s">
        <v>241</v>
      </c>
      <c r="O272" s="87" t="s">
        <v>725</v>
      </c>
      <c r="P272" s="87"/>
      <c r="Q272" s="99"/>
    </row>
    <row r="273" ht="24" spans="2:17">
      <c r="B273" s="87"/>
      <c r="C273" s="87"/>
      <c r="D273" s="87"/>
      <c r="E273" s="87"/>
      <c r="F273" s="87"/>
      <c r="G273" s="89"/>
      <c r="H273" s="89"/>
      <c r="I273" s="89"/>
      <c r="J273" s="87"/>
      <c r="K273" s="87" t="s">
        <v>238</v>
      </c>
      <c r="L273" s="87" t="s">
        <v>289</v>
      </c>
      <c r="M273" s="87" t="s">
        <v>726</v>
      </c>
      <c r="N273" s="87" t="s">
        <v>241</v>
      </c>
      <c r="O273" s="87" t="s">
        <v>727</v>
      </c>
      <c r="P273" s="87"/>
      <c r="Q273" s="99"/>
    </row>
    <row r="274" spans="2:17">
      <c r="B274" s="87"/>
      <c r="C274" s="87"/>
      <c r="D274" s="87"/>
      <c r="E274" s="87"/>
      <c r="F274" s="87"/>
      <c r="G274" s="89"/>
      <c r="H274" s="89"/>
      <c r="I274" s="89"/>
      <c r="J274" s="87"/>
      <c r="K274" s="87" t="s">
        <v>251</v>
      </c>
      <c r="L274" s="87" t="s">
        <v>252</v>
      </c>
      <c r="M274" s="87" t="s">
        <v>728</v>
      </c>
      <c r="N274" s="87" t="s">
        <v>254</v>
      </c>
      <c r="O274" s="87" t="s">
        <v>729</v>
      </c>
      <c r="P274" s="87" t="s">
        <v>272</v>
      </c>
      <c r="Q274" s="99"/>
    </row>
    <row r="275" ht="24" spans="2:17">
      <c r="B275" s="87"/>
      <c r="C275" s="87" t="s">
        <v>730</v>
      </c>
      <c r="D275" s="87" t="s">
        <v>234</v>
      </c>
      <c r="E275" s="87" t="s">
        <v>731</v>
      </c>
      <c r="F275" s="87" t="s">
        <v>732</v>
      </c>
      <c r="G275" s="90">
        <v>48</v>
      </c>
      <c r="H275" s="90">
        <v>48</v>
      </c>
      <c r="I275" s="89"/>
      <c r="J275" s="87" t="s">
        <v>733</v>
      </c>
      <c r="K275" s="87" t="s">
        <v>243</v>
      </c>
      <c r="L275" s="87" t="s">
        <v>244</v>
      </c>
      <c r="M275" s="87" t="s">
        <v>734</v>
      </c>
      <c r="N275" s="87" t="s">
        <v>241</v>
      </c>
      <c r="O275" s="87" t="s">
        <v>735</v>
      </c>
      <c r="P275" s="87"/>
      <c r="Q275" s="99"/>
    </row>
    <row r="276" spans="2:17">
      <c r="B276" s="87"/>
      <c r="C276" s="87"/>
      <c r="D276" s="87"/>
      <c r="E276" s="87"/>
      <c r="F276" s="87"/>
      <c r="G276" s="89"/>
      <c r="H276" s="89"/>
      <c r="I276" s="89"/>
      <c r="J276" s="87"/>
      <c r="K276" s="87" t="s">
        <v>243</v>
      </c>
      <c r="L276" s="87" t="s">
        <v>244</v>
      </c>
      <c r="M276" s="87" t="s">
        <v>736</v>
      </c>
      <c r="N276" s="87" t="s">
        <v>248</v>
      </c>
      <c r="O276" s="87" t="s">
        <v>563</v>
      </c>
      <c r="P276" s="87" t="s">
        <v>262</v>
      </c>
      <c r="Q276" s="99"/>
    </row>
    <row r="277" spans="2:17">
      <c r="B277" s="87"/>
      <c r="C277" s="87"/>
      <c r="D277" s="87"/>
      <c r="E277" s="87"/>
      <c r="F277" s="87"/>
      <c r="G277" s="89"/>
      <c r="H277" s="89"/>
      <c r="I277" s="89"/>
      <c r="J277" s="87"/>
      <c r="K277" s="87" t="s">
        <v>243</v>
      </c>
      <c r="L277" s="87" t="s">
        <v>244</v>
      </c>
      <c r="M277" s="87" t="s">
        <v>737</v>
      </c>
      <c r="N277" s="87" t="s">
        <v>248</v>
      </c>
      <c r="O277" s="87" t="s">
        <v>563</v>
      </c>
      <c r="P277" s="87" t="s">
        <v>262</v>
      </c>
      <c r="Q277" s="99"/>
    </row>
    <row r="278" ht="24" spans="2:17">
      <c r="B278" s="87"/>
      <c r="C278" s="87"/>
      <c r="D278" s="87"/>
      <c r="E278" s="87"/>
      <c r="F278" s="87"/>
      <c r="G278" s="89"/>
      <c r="H278" s="89"/>
      <c r="I278" s="89"/>
      <c r="J278" s="87"/>
      <c r="K278" s="87" t="s">
        <v>243</v>
      </c>
      <c r="L278" s="87" t="s">
        <v>244</v>
      </c>
      <c r="M278" s="87" t="s">
        <v>738</v>
      </c>
      <c r="N278" s="87" t="s">
        <v>241</v>
      </c>
      <c r="O278" s="87" t="s">
        <v>735</v>
      </c>
      <c r="P278" s="87"/>
      <c r="Q278" s="99"/>
    </row>
    <row r="279" spans="2:17">
      <c r="B279" s="87"/>
      <c r="C279" s="87"/>
      <c r="D279" s="87"/>
      <c r="E279" s="87"/>
      <c r="F279" s="87"/>
      <c r="G279" s="89"/>
      <c r="H279" s="89"/>
      <c r="I279" s="89"/>
      <c r="J279" s="87"/>
      <c r="K279" s="87" t="s">
        <v>243</v>
      </c>
      <c r="L279" s="87" t="s">
        <v>267</v>
      </c>
      <c r="M279" s="87" t="s">
        <v>739</v>
      </c>
      <c r="N279" s="87" t="s">
        <v>254</v>
      </c>
      <c r="O279" s="87" t="s">
        <v>495</v>
      </c>
      <c r="P279" s="87" t="s">
        <v>548</v>
      </c>
      <c r="Q279" s="99"/>
    </row>
    <row r="280" spans="2:17">
      <c r="B280" s="87"/>
      <c r="C280" s="87"/>
      <c r="D280" s="87"/>
      <c r="E280" s="87"/>
      <c r="F280" s="87"/>
      <c r="G280" s="89"/>
      <c r="H280" s="89"/>
      <c r="I280" s="89"/>
      <c r="J280" s="87"/>
      <c r="K280" s="87" t="s">
        <v>243</v>
      </c>
      <c r="L280" s="87" t="s">
        <v>246</v>
      </c>
      <c r="M280" s="87" t="s">
        <v>740</v>
      </c>
      <c r="N280" s="87" t="s">
        <v>248</v>
      </c>
      <c r="O280" s="87" t="s">
        <v>285</v>
      </c>
      <c r="P280" s="87" t="s">
        <v>450</v>
      </c>
      <c r="Q280" s="99"/>
    </row>
    <row r="281" spans="2:17">
      <c r="B281" s="87"/>
      <c r="C281" s="87"/>
      <c r="D281" s="87"/>
      <c r="E281" s="87"/>
      <c r="F281" s="87"/>
      <c r="G281" s="89"/>
      <c r="H281" s="89"/>
      <c r="I281" s="89"/>
      <c r="J281" s="87"/>
      <c r="K281" s="87" t="s">
        <v>243</v>
      </c>
      <c r="L281" s="87" t="s">
        <v>246</v>
      </c>
      <c r="M281" s="87" t="s">
        <v>741</v>
      </c>
      <c r="N281" s="87" t="s">
        <v>254</v>
      </c>
      <c r="O281" s="87" t="s">
        <v>742</v>
      </c>
      <c r="P281" s="87" t="s">
        <v>250</v>
      </c>
      <c r="Q281" s="99"/>
    </row>
    <row r="282" spans="2:17">
      <c r="B282" s="87"/>
      <c r="C282" s="87"/>
      <c r="D282" s="87"/>
      <c r="E282" s="87"/>
      <c r="F282" s="87"/>
      <c r="G282" s="89"/>
      <c r="H282" s="89"/>
      <c r="I282" s="89"/>
      <c r="J282" s="87"/>
      <c r="K282" s="87" t="s">
        <v>243</v>
      </c>
      <c r="L282" s="87" t="s">
        <v>246</v>
      </c>
      <c r="M282" s="87" t="s">
        <v>743</v>
      </c>
      <c r="N282" s="87" t="s">
        <v>260</v>
      </c>
      <c r="O282" s="87" t="s">
        <v>744</v>
      </c>
      <c r="P282" s="87" t="s">
        <v>447</v>
      </c>
      <c r="Q282" s="99"/>
    </row>
    <row r="283" spans="2:17">
      <c r="B283" s="87"/>
      <c r="C283" s="87"/>
      <c r="D283" s="87"/>
      <c r="E283" s="87"/>
      <c r="F283" s="87"/>
      <c r="G283" s="89"/>
      <c r="H283" s="89"/>
      <c r="I283" s="89"/>
      <c r="J283" s="87"/>
      <c r="K283" s="87" t="s">
        <v>238</v>
      </c>
      <c r="L283" s="87" t="s">
        <v>309</v>
      </c>
      <c r="M283" s="87" t="s">
        <v>745</v>
      </c>
      <c r="N283" s="87" t="s">
        <v>241</v>
      </c>
      <c r="O283" s="87" t="s">
        <v>680</v>
      </c>
      <c r="P283" s="87"/>
      <c r="Q283" s="99"/>
    </row>
    <row r="284" ht="24" spans="2:17">
      <c r="B284" s="87"/>
      <c r="C284" s="87"/>
      <c r="D284" s="87"/>
      <c r="E284" s="87"/>
      <c r="F284" s="87"/>
      <c r="G284" s="89"/>
      <c r="H284" s="89"/>
      <c r="I284" s="89"/>
      <c r="J284" s="87"/>
      <c r="K284" s="87" t="s">
        <v>238</v>
      </c>
      <c r="L284" s="87" t="s">
        <v>289</v>
      </c>
      <c r="M284" s="87" t="s">
        <v>746</v>
      </c>
      <c r="N284" s="87" t="s">
        <v>241</v>
      </c>
      <c r="O284" s="87" t="s">
        <v>747</v>
      </c>
      <c r="P284" s="87"/>
      <c r="Q284" s="99"/>
    </row>
    <row r="285" ht="24" spans="2:17">
      <c r="B285" s="87"/>
      <c r="C285" s="87"/>
      <c r="D285" s="87"/>
      <c r="E285" s="87"/>
      <c r="F285" s="87"/>
      <c r="G285" s="89"/>
      <c r="H285" s="89"/>
      <c r="I285" s="89"/>
      <c r="J285" s="87"/>
      <c r="K285" s="87" t="s">
        <v>238</v>
      </c>
      <c r="L285" s="87" t="s">
        <v>239</v>
      </c>
      <c r="M285" s="87" t="s">
        <v>748</v>
      </c>
      <c r="N285" s="87" t="s">
        <v>241</v>
      </c>
      <c r="O285" s="87" t="s">
        <v>749</v>
      </c>
      <c r="P285" s="87"/>
      <c r="Q285" s="99"/>
    </row>
    <row r="286" ht="24" spans="2:17">
      <c r="B286" s="87"/>
      <c r="C286" s="87"/>
      <c r="D286" s="87"/>
      <c r="E286" s="87"/>
      <c r="F286" s="87"/>
      <c r="G286" s="89"/>
      <c r="H286" s="89"/>
      <c r="I286" s="89"/>
      <c r="J286" s="87"/>
      <c r="K286" s="87" t="s">
        <v>257</v>
      </c>
      <c r="L286" s="87" t="s">
        <v>258</v>
      </c>
      <c r="M286" s="87" t="s">
        <v>750</v>
      </c>
      <c r="N286" s="87" t="s">
        <v>260</v>
      </c>
      <c r="O286" s="87" t="s">
        <v>261</v>
      </c>
      <c r="P286" s="87" t="s">
        <v>262</v>
      </c>
      <c r="Q286" s="99"/>
    </row>
    <row r="287" spans="2:17">
      <c r="B287" s="87"/>
      <c r="C287" s="87"/>
      <c r="D287" s="87"/>
      <c r="E287" s="87"/>
      <c r="F287" s="87"/>
      <c r="G287" s="89"/>
      <c r="H287" s="89"/>
      <c r="I287" s="89"/>
      <c r="J287" s="87"/>
      <c r="K287" s="87" t="s">
        <v>251</v>
      </c>
      <c r="L287" s="87" t="s">
        <v>252</v>
      </c>
      <c r="M287" s="87" t="s">
        <v>312</v>
      </c>
      <c r="N287" s="87" t="s">
        <v>254</v>
      </c>
      <c r="O287" s="87" t="s">
        <v>751</v>
      </c>
      <c r="P287" s="87" t="s">
        <v>416</v>
      </c>
      <c r="Q287" s="99"/>
    </row>
    <row r="288" spans="2:17">
      <c r="B288" s="87"/>
      <c r="C288" s="87" t="s">
        <v>752</v>
      </c>
      <c r="D288" s="87" t="s">
        <v>234</v>
      </c>
      <c r="E288" s="87" t="s">
        <v>753</v>
      </c>
      <c r="F288" s="87" t="s">
        <v>754</v>
      </c>
      <c r="G288" s="90">
        <v>80</v>
      </c>
      <c r="H288" s="90">
        <v>80</v>
      </c>
      <c r="I288" s="89"/>
      <c r="J288" s="87" t="s">
        <v>755</v>
      </c>
      <c r="K288" s="87" t="s">
        <v>243</v>
      </c>
      <c r="L288" s="87" t="s">
        <v>267</v>
      </c>
      <c r="M288" s="87" t="s">
        <v>756</v>
      </c>
      <c r="N288" s="87" t="s">
        <v>254</v>
      </c>
      <c r="O288" s="87" t="s">
        <v>757</v>
      </c>
      <c r="P288" s="87" t="s">
        <v>351</v>
      </c>
      <c r="Q288" s="99"/>
    </row>
    <row r="289" ht="24" spans="2:17">
      <c r="B289" s="87"/>
      <c r="C289" s="87"/>
      <c r="D289" s="87"/>
      <c r="E289" s="87"/>
      <c r="F289" s="87"/>
      <c r="G289" s="89"/>
      <c r="H289" s="89"/>
      <c r="I289" s="89"/>
      <c r="J289" s="87"/>
      <c r="K289" s="87" t="s">
        <v>243</v>
      </c>
      <c r="L289" s="87" t="s">
        <v>244</v>
      </c>
      <c r="M289" s="87" t="s">
        <v>758</v>
      </c>
      <c r="N289" s="87" t="s">
        <v>241</v>
      </c>
      <c r="O289" s="87" t="s">
        <v>291</v>
      </c>
      <c r="P289" s="87"/>
      <c r="Q289" s="99"/>
    </row>
    <row r="290" spans="2:17">
      <c r="B290" s="87"/>
      <c r="C290" s="87"/>
      <c r="D290" s="87"/>
      <c r="E290" s="87"/>
      <c r="F290" s="87"/>
      <c r="G290" s="89"/>
      <c r="H290" s="89"/>
      <c r="I290" s="89"/>
      <c r="J290" s="87"/>
      <c r="K290" s="87" t="s">
        <v>243</v>
      </c>
      <c r="L290" s="87" t="s">
        <v>246</v>
      </c>
      <c r="M290" s="87" t="s">
        <v>759</v>
      </c>
      <c r="N290" s="87" t="s">
        <v>260</v>
      </c>
      <c r="O290" s="87" t="s">
        <v>375</v>
      </c>
      <c r="P290" s="87" t="s">
        <v>250</v>
      </c>
      <c r="Q290" s="99"/>
    </row>
    <row r="291" ht="24" spans="2:17">
      <c r="B291" s="87"/>
      <c r="C291" s="87"/>
      <c r="D291" s="87"/>
      <c r="E291" s="87"/>
      <c r="F291" s="87"/>
      <c r="G291" s="89"/>
      <c r="H291" s="89"/>
      <c r="I291" s="89"/>
      <c r="J291" s="87"/>
      <c r="K291" s="87" t="s">
        <v>257</v>
      </c>
      <c r="L291" s="87" t="s">
        <v>258</v>
      </c>
      <c r="M291" s="87" t="s">
        <v>760</v>
      </c>
      <c r="N291" s="87" t="s">
        <v>260</v>
      </c>
      <c r="O291" s="87" t="s">
        <v>261</v>
      </c>
      <c r="P291" s="87" t="s">
        <v>262</v>
      </c>
      <c r="Q291" s="99"/>
    </row>
    <row r="292" spans="2:17">
      <c r="B292" s="87"/>
      <c r="C292" s="87"/>
      <c r="D292" s="87"/>
      <c r="E292" s="87"/>
      <c r="F292" s="87"/>
      <c r="G292" s="89"/>
      <c r="H292" s="89"/>
      <c r="I292" s="89"/>
      <c r="J292" s="87"/>
      <c r="K292" s="87" t="s">
        <v>251</v>
      </c>
      <c r="L292" s="87" t="s">
        <v>252</v>
      </c>
      <c r="M292" s="87" t="s">
        <v>761</v>
      </c>
      <c r="N292" s="87" t="s">
        <v>254</v>
      </c>
      <c r="O292" s="87" t="s">
        <v>375</v>
      </c>
      <c r="P292" s="87" t="s">
        <v>762</v>
      </c>
      <c r="Q292" s="99"/>
    </row>
    <row r="293" spans="2:17">
      <c r="B293" s="87"/>
      <c r="C293" s="87"/>
      <c r="D293" s="87"/>
      <c r="E293" s="87"/>
      <c r="F293" s="87"/>
      <c r="G293" s="89"/>
      <c r="H293" s="89"/>
      <c r="I293" s="89"/>
      <c r="J293" s="87"/>
      <c r="K293" s="87" t="s">
        <v>238</v>
      </c>
      <c r="L293" s="87" t="s">
        <v>239</v>
      </c>
      <c r="M293" s="87" t="s">
        <v>763</v>
      </c>
      <c r="N293" s="87" t="s">
        <v>241</v>
      </c>
      <c r="O293" s="87" t="s">
        <v>725</v>
      </c>
      <c r="P293" s="87"/>
      <c r="Q293" s="99"/>
    </row>
    <row r="294" ht="24" spans="2:17">
      <c r="B294" s="87"/>
      <c r="C294" s="87" t="s">
        <v>764</v>
      </c>
      <c r="D294" s="87" t="s">
        <v>234</v>
      </c>
      <c r="E294" s="87" t="s">
        <v>765</v>
      </c>
      <c r="F294" s="87" t="s">
        <v>766</v>
      </c>
      <c r="G294" s="90">
        <v>20</v>
      </c>
      <c r="H294" s="90">
        <v>20</v>
      </c>
      <c r="I294" s="89"/>
      <c r="J294" s="87" t="s">
        <v>767</v>
      </c>
      <c r="K294" s="87" t="s">
        <v>238</v>
      </c>
      <c r="L294" s="87" t="s">
        <v>289</v>
      </c>
      <c r="M294" s="87" t="s">
        <v>768</v>
      </c>
      <c r="N294" s="87" t="s">
        <v>241</v>
      </c>
      <c r="O294" s="87" t="s">
        <v>769</v>
      </c>
      <c r="P294" s="87"/>
      <c r="Q294" s="99"/>
    </row>
    <row r="295" spans="2:17">
      <c r="B295" s="87"/>
      <c r="C295" s="87"/>
      <c r="D295" s="87"/>
      <c r="E295" s="87"/>
      <c r="F295" s="87"/>
      <c r="G295" s="89"/>
      <c r="H295" s="89"/>
      <c r="I295" s="89"/>
      <c r="J295" s="87"/>
      <c r="K295" s="87" t="s">
        <v>238</v>
      </c>
      <c r="L295" s="87" t="s">
        <v>239</v>
      </c>
      <c r="M295" s="87" t="s">
        <v>770</v>
      </c>
      <c r="N295" s="87" t="s">
        <v>241</v>
      </c>
      <c r="O295" s="87" t="s">
        <v>771</v>
      </c>
      <c r="P295" s="87"/>
      <c r="Q295" s="99"/>
    </row>
    <row r="296" spans="2:17">
      <c r="B296" s="87"/>
      <c r="C296" s="87"/>
      <c r="D296" s="87"/>
      <c r="E296" s="87"/>
      <c r="F296" s="87"/>
      <c r="G296" s="89"/>
      <c r="H296" s="89"/>
      <c r="I296" s="89"/>
      <c r="J296" s="87"/>
      <c r="K296" s="87" t="s">
        <v>251</v>
      </c>
      <c r="L296" s="87" t="s">
        <v>252</v>
      </c>
      <c r="M296" s="87" t="s">
        <v>772</v>
      </c>
      <c r="N296" s="87" t="s">
        <v>254</v>
      </c>
      <c r="O296" s="87" t="s">
        <v>301</v>
      </c>
      <c r="P296" s="87" t="s">
        <v>272</v>
      </c>
      <c r="Q296" s="99"/>
    </row>
    <row r="297" ht="24" spans="2:17">
      <c r="B297" s="87"/>
      <c r="C297" s="87"/>
      <c r="D297" s="87"/>
      <c r="E297" s="87"/>
      <c r="F297" s="87"/>
      <c r="G297" s="89"/>
      <c r="H297" s="89"/>
      <c r="I297" s="89"/>
      <c r="J297" s="87"/>
      <c r="K297" s="87" t="s">
        <v>243</v>
      </c>
      <c r="L297" s="87" t="s">
        <v>267</v>
      </c>
      <c r="M297" s="87" t="s">
        <v>773</v>
      </c>
      <c r="N297" s="87" t="s">
        <v>241</v>
      </c>
      <c r="O297" s="87" t="s">
        <v>774</v>
      </c>
      <c r="P297" s="87"/>
      <c r="Q297" s="99"/>
    </row>
    <row r="298" spans="2:17">
      <c r="B298" s="87"/>
      <c r="C298" s="87"/>
      <c r="D298" s="87"/>
      <c r="E298" s="87"/>
      <c r="F298" s="87"/>
      <c r="G298" s="89"/>
      <c r="H298" s="89"/>
      <c r="I298" s="89"/>
      <c r="J298" s="87"/>
      <c r="K298" s="87" t="s">
        <v>243</v>
      </c>
      <c r="L298" s="87" t="s">
        <v>267</v>
      </c>
      <c r="M298" s="87" t="s">
        <v>775</v>
      </c>
      <c r="N298" s="87" t="s">
        <v>241</v>
      </c>
      <c r="O298" s="87" t="s">
        <v>776</v>
      </c>
      <c r="P298" s="87"/>
      <c r="Q298" s="99"/>
    </row>
    <row r="299" spans="2:17">
      <c r="B299" s="87"/>
      <c r="C299" s="87"/>
      <c r="D299" s="87"/>
      <c r="E299" s="87"/>
      <c r="F299" s="87"/>
      <c r="G299" s="89"/>
      <c r="H299" s="89"/>
      <c r="I299" s="89"/>
      <c r="J299" s="87"/>
      <c r="K299" s="87" t="s">
        <v>243</v>
      </c>
      <c r="L299" s="87" t="s">
        <v>246</v>
      </c>
      <c r="M299" s="87" t="s">
        <v>777</v>
      </c>
      <c r="N299" s="87" t="s">
        <v>260</v>
      </c>
      <c r="O299" s="87" t="s">
        <v>293</v>
      </c>
      <c r="P299" s="87" t="s">
        <v>450</v>
      </c>
      <c r="Q299" s="99"/>
    </row>
    <row r="300" spans="2:17">
      <c r="B300" s="87"/>
      <c r="C300" s="87"/>
      <c r="D300" s="87"/>
      <c r="E300" s="87"/>
      <c r="F300" s="87"/>
      <c r="G300" s="89"/>
      <c r="H300" s="89"/>
      <c r="I300" s="89"/>
      <c r="J300" s="87"/>
      <c r="K300" s="87" t="s">
        <v>243</v>
      </c>
      <c r="L300" s="87" t="s">
        <v>246</v>
      </c>
      <c r="M300" s="87" t="s">
        <v>778</v>
      </c>
      <c r="N300" s="87" t="s">
        <v>260</v>
      </c>
      <c r="O300" s="87" t="s">
        <v>293</v>
      </c>
      <c r="P300" s="87" t="s">
        <v>779</v>
      </c>
      <c r="Q300" s="99"/>
    </row>
    <row r="301" ht="24" spans="2:17">
      <c r="B301" s="87"/>
      <c r="C301" s="87"/>
      <c r="D301" s="87"/>
      <c r="E301" s="87"/>
      <c r="F301" s="87"/>
      <c r="G301" s="89"/>
      <c r="H301" s="89"/>
      <c r="I301" s="89"/>
      <c r="J301" s="87"/>
      <c r="K301" s="87" t="s">
        <v>257</v>
      </c>
      <c r="L301" s="87" t="s">
        <v>258</v>
      </c>
      <c r="M301" s="87" t="s">
        <v>780</v>
      </c>
      <c r="N301" s="87" t="s">
        <v>260</v>
      </c>
      <c r="O301" s="87" t="s">
        <v>261</v>
      </c>
      <c r="P301" s="87" t="s">
        <v>262</v>
      </c>
      <c r="Q301" s="99"/>
    </row>
    <row r="302" ht="24" spans="2:17">
      <c r="B302" s="87"/>
      <c r="C302" s="87"/>
      <c r="D302" s="87"/>
      <c r="E302" s="87"/>
      <c r="F302" s="87"/>
      <c r="G302" s="89"/>
      <c r="H302" s="89"/>
      <c r="I302" s="89"/>
      <c r="J302" s="87"/>
      <c r="K302" s="87" t="s">
        <v>257</v>
      </c>
      <c r="L302" s="87" t="s">
        <v>258</v>
      </c>
      <c r="M302" s="87" t="s">
        <v>781</v>
      </c>
      <c r="N302" s="87" t="s">
        <v>260</v>
      </c>
      <c r="O302" s="87" t="s">
        <v>261</v>
      </c>
      <c r="P302" s="87" t="s">
        <v>262</v>
      </c>
      <c r="Q302" s="99"/>
    </row>
    <row r="303" ht="24" spans="2:17">
      <c r="B303" s="87"/>
      <c r="C303" s="87" t="s">
        <v>782</v>
      </c>
      <c r="D303" s="87" t="s">
        <v>234</v>
      </c>
      <c r="E303" s="87" t="s">
        <v>783</v>
      </c>
      <c r="F303" s="87" t="s">
        <v>784</v>
      </c>
      <c r="G303" s="88">
        <v>1150</v>
      </c>
      <c r="H303" s="88">
        <v>1150</v>
      </c>
      <c r="I303" s="89"/>
      <c r="J303" s="87" t="s">
        <v>785</v>
      </c>
      <c r="K303" s="87" t="s">
        <v>243</v>
      </c>
      <c r="L303" s="87" t="s">
        <v>267</v>
      </c>
      <c r="M303" s="87" t="s">
        <v>786</v>
      </c>
      <c r="N303" s="87" t="s">
        <v>241</v>
      </c>
      <c r="O303" s="87" t="s">
        <v>694</v>
      </c>
      <c r="P303" s="87"/>
      <c r="Q303" s="99"/>
    </row>
    <row r="304" spans="2:17">
      <c r="B304" s="87"/>
      <c r="C304" s="87"/>
      <c r="D304" s="87"/>
      <c r="E304" s="87"/>
      <c r="F304" s="87"/>
      <c r="G304" s="89"/>
      <c r="H304" s="89"/>
      <c r="I304" s="89"/>
      <c r="J304" s="87"/>
      <c r="K304" s="87" t="s">
        <v>238</v>
      </c>
      <c r="L304" s="87" t="s">
        <v>239</v>
      </c>
      <c r="M304" s="87" t="s">
        <v>787</v>
      </c>
      <c r="N304" s="87" t="s">
        <v>241</v>
      </c>
      <c r="O304" s="87" t="s">
        <v>308</v>
      </c>
      <c r="P304" s="87"/>
      <c r="Q304" s="99"/>
    </row>
    <row r="305" spans="2:17">
      <c r="B305" s="87"/>
      <c r="C305" s="87"/>
      <c r="D305" s="87"/>
      <c r="E305" s="87"/>
      <c r="F305" s="87"/>
      <c r="G305" s="89"/>
      <c r="H305" s="89"/>
      <c r="I305" s="89"/>
      <c r="J305" s="87"/>
      <c r="K305" s="87" t="s">
        <v>238</v>
      </c>
      <c r="L305" s="87" t="s">
        <v>289</v>
      </c>
      <c r="M305" s="87" t="s">
        <v>788</v>
      </c>
      <c r="N305" s="87" t="s">
        <v>241</v>
      </c>
      <c r="O305" s="87" t="s">
        <v>789</v>
      </c>
      <c r="P305" s="87"/>
      <c r="Q305" s="99"/>
    </row>
    <row r="306" ht="24" spans="2:17">
      <c r="B306" s="87"/>
      <c r="C306" s="87"/>
      <c r="D306" s="87"/>
      <c r="E306" s="87"/>
      <c r="F306" s="87"/>
      <c r="G306" s="89"/>
      <c r="H306" s="89"/>
      <c r="I306" s="89"/>
      <c r="J306" s="87"/>
      <c r="K306" s="87" t="s">
        <v>251</v>
      </c>
      <c r="L306" s="87" t="s">
        <v>252</v>
      </c>
      <c r="M306" s="87" t="s">
        <v>790</v>
      </c>
      <c r="N306" s="87" t="s">
        <v>248</v>
      </c>
      <c r="O306" s="87" t="s">
        <v>791</v>
      </c>
      <c r="P306" s="87" t="s">
        <v>272</v>
      </c>
      <c r="Q306" s="99"/>
    </row>
    <row r="307" ht="24" spans="2:17">
      <c r="B307" s="87"/>
      <c r="C307" s="87"/>
      <c r="D307" s="87"/>
      <c r="E307" s="87"/>
      <c r="F307" s="87"/>
      <c r="G307" s="89"/>
      <c r="H307" s="89"/>
      <c r="I307" s="89"/>
      <c r="J307" s="87"/>
      <c r="K307" s="87" t="s">
        <v>257</v>
      </c>
      <c r="L307" s="87" t="s">
        <v>258</v>
      </c>
      <c r="M307" s="87" t="s">
        <v>792</v>
      </c>
      <c r="N307" s="87" t="s">
        <v>260</v>
      </c>
      <c r="O307" s="87" t="s">
        <v>261</v>
      </c>
      <c r="P307" s="87" t="s">
        <v>262</v>
      </c>
      <c r="Q307" s="99"/>
    </row>
    <row r="308" spans="2:17">
      <c r="B308" s="87"/>
      <c r="C308" s="87" t="s">
        <v>793</v>
      </c>
      <c r="D308" s="87" t="s">
        <v>234</v>
      </c>
      <c r="E308" s="87" t="s">
        <v>794</v>
      </c>
      <c r="F308" s="87" t="s">
        <v>795</v>
      </c>
      <c r="G308" s="90">
        <v>25</v>
      </c>
      <c r="H308" s="90">
        <v>25</v>
      </c>
      <c r="I308" s="89"/>
      <c r="J308" s="87" t="s">
        <v>796</v>
      </c>
      <c r="K308" s="87" t="s">
        <v>243</v>
      </c>
      <c r="L308" s="87" t="s">
        <v>246</v>
      </c>
      <c r="M308" s="87" t="s">
        <v>797</v>
      </c>
      <c r="N308" s="87" t="s">
        <v>260</v>
      </c>
      <c r="O308" s="87" t="s">
        <v>327</v>
      </c>
      <c r="P308" s="87" t="s">
        <v>447</v>
      </c>
      <c r="Q308" s="99"/>
    </row>
    <row r="309" spans="2:17">
      <c r="B309" s="87"/>
      <c r="C309" s="87"/>
      <c r="D309" s="87"/>
      <c r="E309" s="87"/>
      <c r="F309" s="87"/>
      <c r="G309" s="89"/>
      <c r="H309" s="89"/>
      <c r="I309" s="89"/>
      <c r="J309" s="87"/>
      <c r="K309" s="87" t="s">
        <v>243</v>
      </c>
      <c r="L309" s="87" t="s">
        <v>246</v>
      </c>
      <c r="M309" s="87" t="s">
        <v>798</v>
      </c>
      <c r="N309" s="87" t="s">
        <v>260</v>
      </c>
      <c r="O309" s="87" t="s">
        <v>293</v>
      </c>
      <c r="P309" s="87" t="s">
        <v>513</v>
      </c>
      <c r="Q309" s="99"/>
    </row>
    <row r="310" spans="2:17">
      <c r="B310" s="87"/>
      <c r="C310" s="87"/>
      <c r="D310" s="87"/>
      <c r="E310" s="87"/>
      <c r="F310" s="87"/>
      <c r="G310" s="89"/>
      <c r="H310" s="89"/>
      <c r="I310" s="89"/>
      <c r="J310" s="87"/>
      <c r="K310" s="87" t="s">
        <v>243</v>
      </c>
      <c r="L310" s="87" t="s">
        <v>267</v>
      </c>
      <c r="M310" s="87" t="s">
        <v>799</v>
      </c>
      <c r="N310" s="87" t="s">
        <v>254</v>
      </c>
      <c r="O310" s="87" t="s">
        <v>396</v>
      </c>
      <c r="P310" s="87" t="s">
        <v>361</v>
      </c>
      <c r="Q310" s="99"/>
    </row>
    <row r="311" spans="2:17">
      <c r="B311" s="87"/>
      <c r="C311" s="87"/>
      <c r="D311" s="87"/>
      <c r="E311" s="87"/>
      <c r="F311" s="87"/>
      <c r="G311" s="89"/>
      <c r="H311" s="89"/>
      <c r="I311" s="89"/>
      <c r="J311" s="87"/>
      <c r="K311" s="87" t="s">
        <v>243</v>
      </c>
      <c r="L311" s="87" t="s">
        <v>244</v>
      </c>
      <c r="M311" s="87" t="s">
        <v>800</v>
      </c>
      <c r="N311" s="87" t="s">
        <v>254</v>
      </c>
      <c r="O311" s="87" t="s">
        <v>285</v>
      </c>
      <c r="P311" s="87" t="s">
        <v>450</v>
      </c>
      <c r="Q311" s="99"/>
    </row>
    <row r="312" ht="24" spans="2:17">
      <c r="B312" s="87"/>
      <c r="C312" s="87"/>
      <c r="D312" s="87"/>
      <c r="E312" s="87"/>
      <c r="F312" s="87"/>
      <c r="G312" s="89"/>
      <c r="H312" s="89"/>
      <c r="I312" s="89"/>
      <c r="J312" s="87"/>
      <c r="K312" s="87" t="s">
        <v>257</v>
      </c>
      <c r="L312" s="87" t="s">
        <v>258</v>
      </c>
      <c r="M312" s="87" t="s">
        <v>801</v>
      </c>
      <c r="N312" s="87" t="s">
        <v>260</v>
      </c>
      <c r="O312" s="87" t="s">
        <v>274</v>
      </c>
      <c r="P312" s="87" t="s">
        <v>262</v>
      </c>
      <c r="Q312" s="99"/>
    </row>
    <row r="313" spans="2:17">
      <c r="B313" s="87"/>
      <c r="C313" s="87"/>
      <c r="D313" s="87"/>
      <c r="E313" s="87"/>
      <c r="F313" s="87"/>
      <c r="G313" s="89"/>
      <c r="H313" s="89"/>
      <c r="I313" s="89"/>
      <c r="J313" s="87"/>
      <c r="K313" s="87" t="s">
        <v>238</v>
      </c>
      <c r="L313" s="87" t="s">
        <v>239</v>
      </c>
      <c r="M313" s="87" t="s">
        <v>802</v>
      </c>
      <c r="N313" s="87" t="s">
        <v>260</v>
      </c>
      <c r="O313" s="87" t="s">
        <v>293</v>
      </c>
      <c r="P313" s="87" t="s">
        <v>250</v>
      </c>
      <c r="Q313" s="99"/>
    </row>
    <row r="314" spans="2:17">
      <c r="B314" s="87"/>
      <c r="C314" s="87"/>
      <c r="D314" s="87"/>
      <c r="E314" s="87"/>
      <c r="F314" s="87"/>
      <c r="G314" s="89"/>
      <c r="H314" s="89"/>
      <c r="I314" s="89"/>
      <c r="J314" s="87"/>
      <c r="K314" s="87" t="s">
        <v>238</v>
      </c>
      <c r="L314" s="87" t="s">
        <v>309</v>
      </c>
      <c r="M314" s="87" t="s">
        <v>803</v>
      </c>
      <c r="N314" s="87" t="s">
        <v>260</v>
      </c>
      <c r="O314" s="87" t="s">
        <v>375</v>
      </c>
      <c r="P314" s="87" t="s">
        <v>250</v>
      </c>
      <c r="Q314" s="99"/>
    </row>
    <row r="315" spans="2:17">
      <c r="B315" s="87"/>
      <c r="C315" s="87"/>
      <c r="D315" s="87"/>
      <c r="E315" s="87"/>
      <c r="F315" s="87"/>
      <c r="G315" s="89"/>
      <c r="H315" s="89"/>
      <c r="I315" s="89"/>
      <c r="J315" s="87"/>
      <c r="K315" s="87" t="s">
        <v>238</v>
      </c>
      <c r="L315" s="87" t="s">
        <v>289</v>
      </c>
      <c r="M315" s="87" t="s">
        <v>804</v>
      </c>
      <c r="N315" s="87" t="s">
        <v>241</v>
      </c>
      <c r="O315" s="87" t="s">
        <v>805</v>
      </c>
      <c r="P315" s="87"/>
      <c r="Q315" s="99"/>
    </row>
    <row r="316" spans="2:17">
      <c r="B316" s="87"/>
      <c r="C316" s="87"/>
      <c r="D316" s="87"/>
      <c r="E316" s="87"/>
      <c r="F316" s="87"/>
      <c r="G316" s="89"/>
      <c r="H316" s="89"/>
      <c r="I316" s="89"/>
      <c r="J316" s="87"/>
      <c r="K316" s="87" t="s">
        <v>251</v>
      </c>
      <c r="L316" s="87" t="s">
        <v>252</v>
      </c>
      <c r="M316" s="87" t="s">
        <v>806</v>
      </c>
      <c r="N316" s="87" t="s">
        <v>254</v>
      </c>
      <c r="O316" s="87" t="s">
        <v>367</v>
      </c>
      <c r="P316" s="87" t="s">
        <v>272</v>
      </c>
      <c r="Q316" s="99"/>
    </row>
    <row r="317" ht="24" spans="2:17">
      <c r="B317" s="87"/>
      <c r="C317" s="87" t="s">
        <v>807</v>
      </c>
      <c r="D317" s="87" t="s">
        <v>234</v>
      </c>
      <c r="E317" s="87" t="s">
        <v>808</v>
      </c>
      <c r="F317" s="87" t="s">
        <v>809</v>
      </c>
      <c r="G317" s="90">
        <v>60</v>
      </c>
      <c r="H317" s="90">
        <v>60</v>
      </c>
      <c r="I317" s="89"/>
      <c r="J317" s="87" t="s">
        <v>810</v>
      </c>
      <c r="K317" s="87" t="s">
        <v>238</v>
      </c>
      <c r="L317" s="87" t="s">
        <v>239</v>
      </c>
      <c r="M317" s="87" t="s">
        <v>811</v>
      </c>
      <c r="N317" s="87" t="s">
        <v>241</v>
      </c>
      <c r="O317" s="87" t="s">
        <v>413</v>
      </c>
      <c r="P317" s="87"/>
      <c r="Q317" s="99"/>
    </row>
    <row r="318" spans="2:17">
      <c r="B318" s="87"/>
      <c r="C318" s="87"/>
      <c r="D318" s="87"/>
      <c r="E318" s="87"/>
      <c r="F318" s="87"/>
      <c r="G318" s="89"/>
      <c r="H318" s="89"/>
      <c r="I318" s="89"/>
      <c r="J318" s="87"/>
      <c r="K318" s="87" t="s">
        <v>238</v>
      </c>
      <c r="L318" s="87" t="s">
        <v>289</v>
      </c>
      <c r="M318" s="87" t="s">
        <v>812</v>
      </c>
      <c r="N318" s="87" t="s">
        <v>260</v>
      </c>
      <c r="O318" s="87" t="s">
        <v>555</v>
      </c>
      <c r="P318" s="87" t="s">
        <v>256</v>
      </c>
      <c r="Q318" s="99"/>
    </row>
    <row r="319" ht="24" spans="2:17">
      <c r="B319" s="87"/>
      <c r="C319" s="87"/>
      <c r="D319" s="87"/>
      <c r="E319" s="87"/>
      <c r="F319" s="87"/>
      <c r="G319" s="89"/>
      <c r="H319" s="89"/>
      <c r="I319" s="89"/>
      <c r="J319" s="87"/>
      <c r="K319" s="87" t="s">
        <v>243</v>
      </c>
      <c r="L319" s="87" t="s">
        <v>267</v>
      </c>
      <c r="M319" s="87" t="s">
        <v>773</v>
      </c>
      <c r="N319" s="87" t="s">
        <v>241</v>
      </c>
      <c r="O319" s="87" t="s">
        <v>813</v>
      </c>
      <c r="P319" s="87"/>
      <c r="Q319" s="99"/>
    </row>
    <row r="320" spans="2:17">
      <c r="B320" s="87"/>
      <c r="C320" s="87"/>
      <c r="D320" s="87"/>
      <c r="E320" s="87"/>
      <c r="F320" s="87"/>
      <c r="G320" s="89"/>
      <c r="H320" s="89"/>
      <c r="I320" s="89"/>
      <c r="J320" s="87"/>
      <c r="K320" s="87" t="s">
        <v>243</v>
      </c>
      <c r="L320" s="87" t="s">
        <v>246</v>
      </c>
      <c r="M320" s="87" t="s">
        <v>814</v>
      </c>
      <c r="N320" s="87" t="s">
        <v>260</v>
      </c>
      <c r="O320" s="87" t="s">
        <v>293</v>
      </c>
      <c r="P320" s="87" t="s">
        <v>250</v>
      </c>
      <c r="Q320" s="99"/>
    </row>
    <row r="321" spans="2:17">
      <c r="B321" s="87"/>
      <c r="C321" s="87"/>
      <c r="D321" s="87"/>
      <c r="E321" s="87"/>
      <c r="F321" s="87"/>
      <c r="G321" s="89"/>
      <c r="H321" s="89"/>
      <c r="I321" s="89"/>
      <c r="J321" s="87"/>
      <c r="K321" s="87" t="s">
        <v>243</v>
      </c>
      <c r="L321" s="87" t="s">
        <v>244</v>
      </c>
      <c r="M321" s="87" t="s">
        <v>815</v>
      </c>
      <c r="N321" s="87" t="s">
        <v>241</v>
      </c>
      <c r="O321" s="87" t="s">
        <v>636</v>
      </c>
      <c r="P321" s="87"/>
      <c r="Q321" s="99"/>
    </row>
    <row r="322" spans="2:17">
      <c r="B322" s="87"/>
      <c r="C322" s="87"/>
      <c r="D322" s="87"/>
      <c r="E322" s="87"/>
      <c r="F322" s="87"/>
      <c r="G322" s="89"/>
      <c r="H322" s="89"/>
      <c r="I322" s="89"/>
      <c r="J322" s="87"/>
      <c r="K322" s="87" t="s">
        <v>251</v>
      </c>
      <c r="L322" s="87" t="s">
        <v>252</v>
      </c>
      <c r="M322" s="87" t="s">
        <v>816</v>
      </c>
      <c r="N322" s="87" t="s">
        <v>254</v>
      </c>
      <c r="O322" s="87" t="s">
        <v>324</v>
      </c>
      <c r="P322" s="87" t="s">
        <v>272</v>
      </c>
      <c r="Q322" s="99"/>
    </row>
    <row r="323" ht="24" spans="2:17">
      <c r="B323" s="87"/>
      <c r="C323" s="87" t="s">
        <v>817</v>
      </c>
      <c r="D323" s="87" t="s">
        <v>234</v>
      </c>
      <c r="E323" s="87" t="s">
        <v>264</v>
      </c>
      <c r="F323" s="87" t="s">
        <v>265</v>
      </c>
      <c r="G323" s="88">
        <v>1256</v>
      </c>
      <c r="H323" s="88">
        <v>1256</v>
      </c>
      <c r="I323" s="89"/>
      <c r="J323" s="87" t="s">
        <v>818</v>
      </c>
      <c r="K323" s="87" t="s">
        <v>257</v>
      </c>
      <c r="L323" s="87" t="s">
        <v>258</v>
      </c>
      <c r="M323" s="87" t="s">
        <v>819</v>
      </c>
      <c r="N323" s="87" t="s">
        <v>260</v>
      </c>
      <c r="O323" s="87" t="s">
        <v>261</v>
      </c>
      <c r="P323" s="87" t="s">
        <v>262</v>
      </c>
      <c r="Q323" s="99"/>
    </row>
    <row r="324" spans="2:17">
      <c r="B324" s="87"/>
      <c r="C324" s="87"/>
      <c r="D324" s="87"/>
      <c r="E324" s="87"/>
      <c r="F324" s="87"/>
      <c r="G324" s="89"/>
      <c r="H324" s="89"/>
      <c r="I324" s="89"/>
      <c r="J324" s="87"/>
      <c r="K324" s="87" t="s">
        <v>238</v>
      </c>
      <c r="L324" s="87" t="s">
        <v>441</v>
      </c>
      <c r="M324" s="87" t="s">
        <v>820</v>
      </c>
      <c r="N324" s="87" t="s">
        <v>241</v>
      </c>
      <c r="O324" s="87" t="s">
        <v>821</v>
      </c>
      <c r="P324" s="87"/>
      <c r="Q324" s="99"/>
    </row>
    <row r="325" spans="2:17">
      <c r="B325" s="87"/>
      <c r="C325" s="87"/>
      <c r="D325" s="87"/>
      <c r="E325" s="87"/>
      <c r="F325" s="87"/>
      <c r="G325" s="89"/>
      <c r="H325" s="89"/>
      <c r="I325" s="89"/>
      <c r="J325" s="87"/>
      <c r="K325" s="87" t="s">
        <v>238</v>
      </c>
      <c r="L325" s="87" t="s">
        <v>239</v>
      </c>
      <c r="M325" s="87" t="s">
        <v>822</v>
      </c>
      <c r="N325" s="87" t="s">
        <v>241</v>
      </c>
      <c r="O325" s="87" t="s">
        <v>242</v>
      </c>
      <c r="P325" s="87"/>
      <c r="Q325" s="99"/>
    </row>
    <row r="326" ht="24" spans="2:17">
      <c r="B326" s="87"/>
      <c r="C326" s="87"/>
      <c r="D326" s="87"/>
      <c r="E326" s="87"/>
      <c r="F326" s="87"/>
      <c r="G326" s="89"/>
      <c r="H326" s="89"/>
      <c r="I326" s="89"/>
      <c r="J326" s="87"/>
      <c r="K326" s="87" t="s">
        <v>243</v>
      </c>
      <c r="L326" s="87" t="s">
        <v>244</v>
      </c>
      <c r="M326" s="87" t="s">
        <v>823</v>
      </c>
      <c r="N326" s="87" t="s">
        <v>260</v>
      </c>
      <c r="O326" s="87" t="s">
        <v>261</v>
      </c>
      <c r="P326" s="87" t="s">
        <v>262</v>
      </c>
      <c r="Q326" s="99"/>
    </row>
    <row r="327" spans="2:17">
      <c r="B327" s="87"/>
      <c r="C327" s="87"/>
      <c r="D327" s="87"/>
      <c r="E327" s="87"/>
      <c r="F327" s="87"/>
      <c r="G327" s="89"/>
      <c r="H327" s="89"/>
      <c r="I327" s="89"/>
      <c r="J327" s="87"/>
      <c r="K327" s="87" t="s">
        <v>251</v>
      </c>
      <c r="L327" s="87" t="s">
        <v>252</v>
      </c>
      <c r="M327" s="87" t="s">
        <v>312</v>
      </c>
      <c r="N327" s="87" t="s">
        <v>254</v>
      </c>
      <c r="O327" s="87" t="s">
        <v>824</v>
      </c>
      <c r="P327" s="87" t="s">
        <v>272</v>
      </c>
      <c r="Q327" s="99"/>
    </row>
    <row r="328" ht="24" spans="2:17">
      <c r="B328" s="87"/>
      <c r="C328" s="87" t="s">
        <v>825</v>
      </c>
      <c r="D328" s="87" t="s">
        <v>234</v>
      </c>
      <c r="E328" s="87" t="s">
        <v>264</v>
      </c>
      <c r="F328" s="87" t="s">
        <v>265</v>
      </c>
      <c r="G328" s="88">
        <v>1549</v>
      </c>
      <c r="H328" s="88">
        <v>1549</v>
      </c>
      <c r="I328" s="89"/>
      <c r="J328" s="87" t="s">
        <v>826</v>
      </c>
      <c r="K328" s="87" t="s">
        <v>243</v>
      </c>
      <c r="L328" s="87" t="s">
        <v>244</v>
      </c>
      <c r="M328" s="87" t="s">
        <v>827</v>
      </c>
      <c r="N328" s="87" t="s">
        <v>260</v>
      </c>
      <c r="O328" s="87" t="s">
        <v>274</v>
      </c>
      <c r="P328" s="87" t="s">
        <v>262</v>
      </c>
      <c r="Q328" s="99"/>
    </row>
    <row r="329" spans="2:17">
      <c r="B329" s="87"/>
      <c r="C329" s="87"/>
      <c r="D329" s="87"/>
      <c r="E329" s="87"/>
      <c r="F329" s="87"/>
      <c r="G329" s="89"/>
      <c r="H329" s="89"/>
      <c r="I329" s="89"/>
      <c r="J329" s="87"/>
      <c r="K329" s="87" t="s">
        <v>238</v>
      </c>
      <c r="L329" s="87" t="s">
        <v>239</v>
      </c>
      <c r="M329" s="87" t="s">
        <v>828</v>
      </c>
      <c r="N329" s="87" t="s">
        <v>241</v>
      </c>
      <c r="O329" s="87" t="s">
        <v>242</v>
      </c>
      <c r="P329" s="87"/>
      <c r="Q329" s="99"/>
    </row>
    <row r="330" spans="2:17">
      <c r="B330" s="87"/>
      <c r="C330" s="87"/>
      <c r="D330" s="87"/>
      <c r="E330" s="87"/>
      <c r="F330" s="87"/>
      <c r="G330" s="89"/>
      <c r="H330" s="89"/>
      <c r="I330" s="89"/>
      <c r="J330" s="87"/>
      <c r="K330" s="87" t="s">
        <v>238</v>
      </c>
      <c r="L330" s="87" t="s">
        <v>289</v>
      </c>
      <c r="M330" s="87" t="s">
        <v>268</v>
      </c>
      <c r="N330" s="87" t="s">
        <v>260</v>
      </c>
      <c r="O330" s="87" t="s">
        <v>261</v>
      </c>
      <c r="P330" s="87" t="s">
        <v>262</v>
      </c>
      <c r="Q330" s="99"/>
    </row>
    <row r="331" spans="2:17">
      <c r="B331" s="87"/>
      <c r="C331" s="87"/>
      <c r="D331" s="87"/>
      <c r="E331" s="87"/>
      <c r="F331" s="87"/>
      <c r="G331" s="89"/>
      <c r="H331" s="89"/>
      <c r="I331" s="89"/>
      <c r="J331" s="87"/>
      <c r="K331" s="87" t="s">
        <v>251</v>
      </c>
      <c r="L331" s="87" t="s">
        <v>252</v>
      </c>
      <c r="M331" s="87" t="s">
        <v>829</v>
      </c>
      <c r="N331" s="87" t="s">
        <v>254</v>
      </c>
      <c r="O331" s="87" t="s">
        <v>830</v>
      </c>
      <c r="P331" s="87" t="s">
        <v>272</v>
      </c>
      <c r="Q331" s="99"/>
    </row>
    <row r="332" ht="24" spans="2:17">
      <c r="B332" s="87"/>
      <c r="C332" s="87"/>
      <c r="D332" s="87"/>
      <c r="E332" s="87"/>
      <c r="F332" s="87"/>
      <c r="G332" s="89"/>
      <c r="H332" s="89"/>
      <c r="I332" s="89"/>
      <c r="J332" s="87"/>
      <c r="K332" s="87" t="s">
        <v>257</v>
      </c>
      <c r="L332" s="87" t="s">
        <v>258</v>
      </c>
      <c r="M332" s="87" t="s">
        <v>819</v>
      </c>
      <c r="N332" s="87" t="s">
        <v>260</v>
      </c>
      <c r="O332" s="87" t="s">
        <v>274</v>
      </c>
      <c r="P332" s="87" t="s">
        <v>262</v>
      </c>
      <c r="Q332" s="99"/>
    </row>
    <row r="333" spans="2:17">
      <c r="B333" s="87"/>
      <c r="C333" s="87" t="s">
        <v>831</v>
      </c>
      <c r="D333" s="87" t="s">
        <v>234</v>
      </c>
      <c r="E333" s="87" t="s">
        <v>794</v>
      </c>
      <c r="F333" s="87" t="s">
        <v>795</v>
      </c>
      <c r="G333" s="90">
        <v>4</v>
      </c>
      <c r="H333" s="90">
        <v>4</v>
      </c>
      <c r="I333" s="89"/>
      <c r="J333" s="87" t="s">
        <v>832</v>
      </c>
      <c r="K333" s="87" t="s">
        <v>243</v>
      </c>
      <c r="L333" s="87" t="s">
        <v>244</v>
      </c>
      <c r="M333" s="87" t="s">
        <v>562</v>
      </c>
      <c r="N333" s="87" t="s">
        <v>248</v>
      </c>
      <c r="O333" s="87" t="s">
        <v>563</v>
      </c>
      <c r="P333" s="87" t="s">
        <v>262</v>
      </c>
      <c r="Q333" s="99"/>
    </row>
    <row r="334" spans="2:17">
      <c r="B334" s="87"/>
      <c r="C334" s="87"/>
      <c r="D334" s="87"/>
      <c r="E334" s="87"/>
      <c r="F334" s="87"/>
      <c r="G334" s="89"/>
      <c r="H334" s="89"/>
      <c r="I334" s="89"/>
      <c r="J334" s="87"/>
      <c r="K334" s="87" t="s">
        <v>243</v>
      </c>
      <c r="L334" s="87" t="s">
        <v>246</v>
      </c>
      <c r="M334" s="87" t="s">
        <v>778</v>
      </c>
      <c r="N334" s="87" t="s">
        <v>248</v>
      </c>
      <c r="O334" s="87" t="s">
        <v>285</v>
      </c>
      <c r="P334" s="87" t="s">
        <v>779</v>
      </c>
      <c r="Q334" s="99"/>
    </row>
    <row r="335" spans="2:17">
      <c r="B335" s="87"/>
      <c r="C335" s="87"/>
      <c r="D335" s="87"/>
      <c r="E335" s="87"/>
      <c r="F335" s="87"/>
      <c r="G335" s="89"/>
      <c r="H335" s="89"/>
      <c r="I335" s="89"/>
      <c r="J335" s="87"/>
      <c r="K335" s="87" t="s">
        <v>243</v>
      </c>
      <c r="L335" s="87" t="s">
        <v>246</v>
      </c>
      <c r="M335" s="87" t="s">
        <v>777</v>
      </c>
      <c r="N335" s="87" t="s">
        <v>260</v>
      </c>
      <c r="O335" s="87" t="s">
        <v>285</v>
      </c>
      <c r="P335" s="87" t="s">
        <v>450</v>
      </c>
      <c r="Q335" s="99"/>
    </row>
    <row r="336" spans="2:17">
      <c r="B336" s="87"/>
      <c r="C336" s="87"/>
      <c r="D336" s="87"/>
      <c r="E336" s="87"/>
      <c r="F336" s="87"/>
      <c r="G336" s="89"/>
      <c r="H336" s="89"/>
      <c r="I336" s="89"/>
      <c r="J336" s="87"/>
      <c r="K336" s="87" t="s">
        <v>243</v>
      </c>
      <c r="L336" s="87" t="s">
        <v>246</v>
      </c>
      <c r="M336" s="87" t="s">
        <v>833</v>
      </c>
      <c r="N336" s="87" t="s">
        <v>260</v>
      </c>
      <c r="O336" s="87" t="s">
        <v>285</v>
      </c>
      <c r="P336" s="87" t="s">
        <v>450</v>
      </c>
      <c r="Q336" s="99"/>
    </row>
    <row r="337" spans="2:17">
      <c r="B337" s="87"/>
      <c r="C337" s="87"/>
      <c r="D337" s="87"/>
      <c r="E337" s="87"/>
      <c r="F337" s="87"/>
      <c r="G337" s="89"/>
      <c r="H337" s="89"/>
      <c r="I337" s="89"/>
      <c r="J337" s="87"/>
      <c r="K337" s="87" t="s">
        <v>243</v>
      </c>
      <c r="L337" s="87" t="s">
        <v>267</v>
      </c>
      <c r="M337" s="87" t="s">
        <v>773</v>
      </c>
      <c r="N337" s="87" t="s">
        <v>254</v>
      </c>
      <c r="O337" s="87" t="s">
        <v>495</v>
      </c>
      <c r="P337" s="87" t="s">
        <v>548</v>
      </c>
      <c r="Q337" s="99"/>
    </row>
    <row r="338" spans="2:17">
      <c r="B338" s="87"/>
      <c r="C338" s="87"/>
      <c r="D338" s="87"/>
      <c r="E338" s="87"/>
      <c r="F338" s="87"/>
      <c r="G338" s="89"/>
      <c r="H338" s="89"/>
      <c r="I338" s="89"/>
      <c r="J338" s="87"/>
      <c r="K338" s="87" t="s">
        <v>251</v>
      </c>
      <c r="L338" s="87" t="s">
        <v>252</v>
      </c>
      <c r="M338" s="87" t="s">
        <v>834</v>
      </c>
      <c r="N338" s="87" t="s">
        <v>254</v>
      </c>
      <c r="O338" s="87" t="s">
        <v>353</v>
      </c>
      <c r="P338" s="87" t="s">
        <v>272</v>
      </c>
      <c r="Q338" s="99"/>
    </row>
    <row r="339" spans="2:17">
      <c r="B339" s="87"/>
      <c r="C339" s="87"/>
      <c r="D339" s="87"/>
      <c r="E339" s="87"/>
      <c r="F339" s="87"/>
      <c r="G339" s="89"/>
      <c r="H339" s="89"/>
      <c r="I339" s="89"/>
      <c r="J339" s="87"/>
      <c r="K339" s="87" t="s">
        <v>238</v>
      </c>
      <c r="L339" s="87" t="s">
        <v>239</v>
      </c>
      <c r="M339" s="87" t="s">
        <v>770</v>
      </c>
      <c r="N339" s="87" t="s">
        <v>260</v>
      </c>
      <c r="O339" s="87" t="s">
        <v>375</v>
      </c>
      <c r="P339" s="87" t="s">
        <v>633</v>
      </c>
      <c r="Q339" s="99"/>
    </row>
    <row r="340" spans="2:17">
      <c r="B340" s="87"/>
      <c r="C340" s="87"/>
      <c r="D340" s="87"/>
      <c r="E340" s="87"/>
      <c r="F340" s="87"/>
      <c r="G340" s="89"/>
      <c r="H340" s="89"/>
      <c r="I340" s="89"/>
      <c r="J340" s="87"/>
      <c r="K340" s="87" t="s">
        <v>238</v>
      </c>
      <c r="L340" s="87" t="s">
        <v>289</v>
      </c>
      <c r="M340" s="87" t="s">
        <v>768</v>
      </c>
      <c r="N340" s="87" t="s">
        <v>260</v>
      </c>
      <c r="O340" s="87" t="s">
        <v>285</v>
      </c>
      <c r="P340" s="87" t="s">
        <v>501</v>
      </c>
      <c r="Q340" s="99"/>
    </row>
    <row r="341" ht="24" spans="2:17">
      <c r="B341" s="87"/>
      <c r="C341" s="87"/>
      <c r="D341" s="87"/>
      <c r="E341" s="87"/>
      <c r="F341" s="87"/>
      <c r="G341" s="89"/>
      <c r="H341" s="89"/>
      <c r="I341" s="89"/>
      <c r="J341" s="87"/>
      <c r="K341" s="87" t="s">
        <v>257</v>
      </c>
      <c r="L341" s="87" t="s">
        <v>258</v>
      </c>
      <c r="M341" s="87" t="s">
        <v>835</v>
      </c>
      <c r="N341" s="87" t="s">
        <v>260</v>
      </c>
      <c r="O341" s="87" t="s">
        <v>261</v>
      </c>
      <c r="P341" s="87" t="s">
        <v>262</v>
      </c>
      <c r="Q341" s="99"/>
    </row>
    <row r="342" spans="2:17">
      <c r="B342" s="87"/>
      <c r="C342" s="87" t="s">
        <v>836</v>
      </c>
      <c r="D342" s="87" t="s">
        <v>234</v>
      </c>
      <c r="E342" s="87" t="s">
        <v>676</v>
      </c>
      <c r="F342" s="87" t="s">
        <v>677</v>
      </c>
      <c r="G342" s="90">
        <v>107.6</v>
      </c>
      <c r="H342" s="90">
        <v>107.6</v>
      </c>
      <c r="I342" s="89"/>
      <c r="J342" s="87" t="s">
        <v>837</v>
      </c>
      <c r="K342" s="87" t="s">
        <v>238</v>
      </c>
      <c r="L342" s="87" t="s">
        <v>239</v>
      </c>
      <c r="M342" s="87" t="s">
        <v>838</v>
      </c>
      <c r="N342" s="87" t="s">
        <v>241</v>
      </c>
      <c r="O342" s="87" t="s">
        <v>839</v>
      </c>
      <c r="P342" s="87"/>
      <c r="Q342" s="99"/>
    </row>
    <row r="343" spans="2:17">
      <c r="B343" s="87"/>
      <c r="C343" s="87"/>
      <c r="D343" s="87"/>
      <c r="E343" s="87"/>
      <c r="F343" s="87"/>
      <c r="G343" s="89"/>
      <c r="H343" s="89"/>
      <c r="I343" s="89"/>
      <c r="J343" s="87"/>
      <c r="K343" s="87" t="s">
        <v>238</v>
      </c>
      <c r="L343" s="87" t="s">
        <v>289</v>
      </c>
      <c r="M343" s="87" t="s">
        <v>840</v>
      </c>
      <c r="N343" s="87" t="s">
        <v>241</v>
      </c>
      <c r="O343" s="87" t="s">
        <v>839</v>
      </c>
      <c r="P343" s="87"/>
      <c r="Q343" s="99"/>
    </row>
    <row r="344" ht="24" spans="2:17">
      <c r="B344" s="87"/>
      <c r="C344" s="87"/>
      <c r="D344" s="87"/>
      <c r="E344" s="87"/>
      <c r="F344" s="87"/>
      <c r="G344" s="89"/>
      <c r="H344" s="89"/>
      <c r="I344" s="89"/>
      <c r="J344" s="87"/>
      <c r="K344" s="87" t="s">
        <v>257</v>
      </c>
      <c r="L344" s="87" t="s">
        <v>258</v>
      </c>
      <c r="M344" s="87" t="s">
        <v>565</v>
      </c>
      <c r="N344" s="87" t="s">
        <v>260</v>
      </c>
      <c r="O344" s="87" t="s">
        <v>261</v>
      </c>
      <c r="P344" s="87" t="s">
        <v>262</v>
      </c>
      <c r="Q344" s="99"/>
    </row>
    <row r="345" ht="24" spans="2:17">
      <c r="B345" s="87"/>
      <c r="C345" s="87"/>
      <c r="D345" s="87"/>
      <c r="E345" s="87"/>
      <c r="F345" s="87"/>
      <c r="G345" s="89"/>
      <c r="H345" s="89"/>
      <c r="I345" s="89"/>
      <c r="J345" s="87"/>
      <c r="K345" s="87" t="s">
        <v>243</v>
      </c>
      <c r="L345" s="87" t="s">
        <v>244</v>
      </c>
      <c r="M345" s="87" t="s">
        <v>841</v>
      </c>
      <c r="N345" s="87" t="s">
        <v>241</v>
      </c>
      <c r="O345" s="87" t="s">
        <v>842</v>
      </c>
      <c r="P345" s="87"/>
      <c r="Q345" s="99"/>
    </row>
    <row r="346" spans="2:17">
      <c r="B346" s="87"/>
      <c r="C346" s="87"/>
      <c r="D346" s="87"/>
      <c r="E346" s="87"/>
      <c r="F346" s="87"/>
      <c r="G346" s="89"/>
      <c r="H346" s="89"/>
      <c r="I346" s="89"/>
      <c r="J346" s="87"/>
      <c r="K346" s="87" t="s">
        <v>243</v>
      </c>
      <c r="L346" s="87" t="s">
        <v>267</v>
      </c>
      <c r="M346" s="87" t="s">
        <v>843</v>
      </c>
      <c r="N346" s="87" t="s">
        <v>254</v>
      </c>
      <c r="O346" s="87" t="s">
        <v>495</v>
      </c>
      <c r="P346" s="87" t="s">
        <v>548</v>
      </c>
      <c r="Q346" s="99"/>
    </row>
    <row r="347" spans="2:17">
      <c r="B347" s="87"/>
      <c r="C347" s="87"/>
      <c r="D347" s="87"/>
      <c r="E347" s="87"/>
      <c r="F347" s="87"/>
      <c r="G347" s="89"/>
      <c r="H347" s="89"/>
      <c r="I347" s="89"/>
      <c r="J347" s="87"/>
      <c r="K347" s="87" t="s">
        <v>243</v>
      </c>
      <c r="L347" s="87" t="s">
        <v>246</v>
      </c>
      <c r="M347" s="87" t="s">
        <v>844</v>
      </c>
      <c r="N347" s="87" t="s">
        <v>260</v>
      </c>
      <c r="O347" s="87" t="s">
        <v>327</v>
      </c>
      <c r="P347" s="87" t="s">
        <v>779</v>
      </c>
      <c r="Q347" s="99"/>
    </row>
    <row r="348" spans="2:17">
      <c r="B348" s="87"/>
      <c r="C348" s="87"/>
      <c r="D348" s="87"/>
      <c r="E348" s="87"/>
      <c r="F348" s="87"/>
      <c r="G348" s="89"/>
      <c r="H348" s="89"/>
      <c r="I348" s="89"/>
      <c r="J348" s="87"/>
      <c r="K348" s="87" t="s">
        <v>251</v>
      </c>
      <c r="L348" s="87" t="s">
        <v>252</v>
      </c>
      <c r="M348" s="87" t="s">
        <v>845</v>
      </c>
      <c r="N348" s="87" t="s">
        <v>254</v>
      </c>
      <c r="O348" s="87" t="s">
        <v>846</v>
      </c>
      <c r="P348" s="87" t="s">
        <v>272</v>
      </c>
      <c r="Q348" s="99"/>
    </row>
    <row r="349" spans="2:17">
      <c r="B349" s="87"/>
      <c r="C349" s="87" t="s">
        <v>847</v>
      </c>
      <c r="D349" s="87" t="s">
        <v>234</v>
      </c>
      <c r="E349" s="87" t="s">
        <v>848</v>
      </c>
      <c r="F349" s="87" t="s">
        <v>849</v>
      </c>
      <c r="G349" s="90">
        <v>14.96</v>
      </c>
      <c r="H349" s="90">
        <v>14.96</v>
      </c>
      <c r="I349" s="89"/>
      <c r="J349" s="87" t="s">
        <v>850</v>
      </c>
      <c r="K349" s="87" t="s">
        <v>243</v>
      </c>
      <c r="L349" s="87" t="s">
        <v>267</v>
      </c>
      <c r="M349" s="87" t="s">
        <v>773</v>
      </c>
      <c r="N349" s="87" t="s">
        <v>248</v>
      </c>
      <c r="O349" s="87" t="s">
        <v>563</v>
      </c>
      <c r="P349" s="87" t="s">
        <v>262</v>
      </c>
      <c r="Q349" s="99"/>
    </row>
    <row r="350" spans="2:17">
      <c r="B350" s="87"/>
      <c r="C350" s="87"/>
      <c r="D350" s="87"/>
      <c r="E350" s="87"/>
      <c r="F350" s="87"/>
      <c r="G350" s="89"/>
      <c r="H350" s="89"/>
      <c r="I350" s="89"/>
      <c r="J350" s="87"/>
      <c r="K350" s="87" t="s">
        <v>243</v>
      </c>
      <c r="L350" s="87" t="s">
        <v>244</v>
      </c>
      <c r="M350" s="87" t="s">
        <v>851</v>
      </c>
      <c r="N350" s="87" t="s">
        <v>260</v>
      </c>
      <c r="O350" s="87" t="s">
        <v>348</v>
      </c>
      <c r="P350" s="87" t="s">
        <v>262</v>
      </c>
      <c r="Q350" s="99"/>
    </row>
    <row r="351" ht="24" spans="2:17">
      <c r="B351" s="87"/>
      <c r="C351" s="87"/>
      <c r="D351" s="87"/>
      <c r="E351" s="87"/>
      <c r="F351" s="87"/>
      <c r="G351" s="89"/>
      <c r="H351" s="89"/>
      <c r="I351" s="89"/>
      <c r="J351" s="87"/>
      <c r="K351" s="87" t="s">
        <v>243</v>
      </c>
      <c r="L351" s="87" t="s">
        <v>244</v>
      </c>
      <c r="M351" s="87" t="s">
        <v>852</v>
      </c>
      <c r="N351" s="87" t="s">
        <v>248</v>
      </c>
      <c r="O351" s="87" t="s">
        <v>563</v>
      </c>
      <c r="P351" s="87" t="s">
        <v>262</v>
      </c>
      <c r="Q351" s="99"/>
    </row>
    <row r="352" spans="2:17">
      <c r="B352" s="87"/>
      <c r="C352" s="87"/>
      <c r="D352" s="87"/>
      <c r="E352" s="87"/>
      <c r="F352" s="87"/>
      <c r="G352" s="89"/>
      <c r="H352" s="89"/>
      <c r="I352" s="89"/>
      <c r="J352" s="87"/>
      <c r="K352" s="87" t="s">
        <v>243</v>
      </c>
      <c r="L352" s="87" t="s">
        <v>246</v>
      </c>
      <c r="M352" s="87" t="s">
        <v>853</v>
      </c>
      <c r="N352" s="87" t="s">
        <v>260</v>
      </c>
      <c r="O352" s="87" t="s">
        <v>327</v>
      </c>
      <c r="P352" s="87" t="s">
        <v>354</v>
      </c>
      <c r="Q352" s="99"/>
    </row>
    <row r="353" ht="24" spans="2:17">
      <c r="B353" s="87"/>
      <c r="C353" s="87"/>
      <c r="D353" s="87"/>
      <c r="E353" s="87"/>
      <c r="F353" s="87"/>
      <c r="G353" s="89"/>
      <c r="H353" s="89"/>
      <c r="I353" s="89"/>
      <c r="J353" s="87"/>
      <c r="K353" s="87" t="s">
        <v>257</v>
      </c>
      <c r="L353" s="87" t="s">
        <v>258</v>
      </c>
      <c r="M353" s="87" t="s">
        <v>565</v>
      </c>
      <c r="N353" s="87" t="s">
        <v>260</v>
      </c>
      <c r="O353" s="87" t="s">
        <v>274</v>
      </c>
      <c r="P353" s="87" t="s">
        <v>262</v>
      </c>
      <c r="Q353" s="99"/>
    </row>
    <row r="354" spans="2:17">
      <c r="B354" s="87"/>
      <c r="C354" s="87"/>
      <c r="D354" s="87"/>
      <c r="E354" s="87"/>
      <c r="F354" s="87"/>
      <c r="G354" s="89"/>
      <c r="H354" s="89"/>
      <c r="I354" s="89"/>
      <c r="J354" s="87"/>
      <c r="K354" s="87" t="s">
        <v>238</v>
      </c>
      <c r="L354" s="87" t="s">
        <v>289</v>
      </c>
      <c r="M354" s="87" t="s">
        <v>854</v>
      </c>
      <c r="N354" s="87" t="s">
        <v>260</v>
      </c>
      <c r="O354" s="87" t="s">
        <v>563</v>
      </c>
      <c r="P354" s="87" t="s">
        <v>262</v>
      </c>
      <c r="Q354" s="99"/>
    </row>
    <row r="355" spans="2:17">
      <c r="B355" s="87"/>
      <c r="C355" s="87"/>
      <c r="D355" s="87"/>
      <c r="E355" s="87"/>
      <c r="F355" s="87"/>
      <c r="G355" s="89"/>
      <c r="H355" s="89"/>
      <c r="I355" s="89"/>
      <c r="J355" s="87"/>
      <c r="K355" s="87" t="s">
        <v>251</v>
      </c>
      <c r="L355" s="87" t="s">
        <v>252</v>
      </c>
      <c r="M355" s="87" t="s">
        <v>855</v>
      </c>
      <c r="N355" s="87" t="s">
        <v>254</v>
      </c>
      <c r="O355" s="87" t="s">
        <v>856</v>
      </c>
      <c r="P355" s="87" t="s">
        <v>272</v>
      </c>
      <c r="Q355" s="99"/>
    </row>
    <row r="356" spans="2:17">
      <c r="B356" s="87"/>
      <c r="C356" s="87" t="s">
        <v>857</v>
      </c>
      <c r="D356" s="87" t="s">
        <v>234</v>
      </c>
      <c r="E356" s="87" t="s">
        <v>848</v>
      </c>
      <c r="F356" s="87" t="s">
        <v>849</v>
      </c>
      <c r="G356" s="90">
        <v>5.96</v>
      </c>
      <c r="H356" s="90">
        <v>5.96</v>
      </c>
      <c r="I356" s="89"/>
      <c r="J356" s="87" t="s">
        <v>858</v>
      </c>
      <c r="K356" s="87" t="s">
        <v>238</v>
      </c>
      <c r="L356" s="87" t="s">
        <v>289</v>
      </c>
      <c r="M356" s="87" t="s">
        <v>854</v>
      </c>
      <c r="N356" s="87" t="s">
        <v>260</v>
      </c>
      <c r="O356" s="87" t="s">
        <v>563</v>
      </c>
      <c r="P356" s="87" t="s">
        <v>262</v>
      </c>
      <c r="Q356" s="99"/>
    </row>
    <row r="357" spans="2:17">
      <c r="B357" s="87"/>
      <c r="C357" s="87"/>
      <c r="D357" s="87"/>
      <c r="E357" s="87"/>
      <c r="F357" s="87"/>
      <c r="G357" s="89"/>
      <c r="H357" s="89"/>
      <c r="I357" s="89"/>
      <c r="J357" s="87"/>
      <c r="K357" s="87" t="s">
        <v>243</v>
      </c>
      <c r="L357" s="87" t="s">
        <v>244</v>
      </c>
      <c r="M357" s="87" t="s">
        <v>851</v>
      </c>
      <c r="N357" s="87" t="s">
        <v>260</v>
      </c>
      <c r="O357" s="87" t="s">
        <v>563</v>
      </c>
      <c r="P357" s="87" t="s">
        <v>262</v>
      </c>
      <c r="Q357" s="99"/>
    </row>
    <row r="358" ht="24" spans="2:17">
      <c r="B358" s="87"/>
      <c r="C358" s="87"/>
      <c r="D358" s="87"/>
      <c r="E358" s="87"/>
      <c r="F358" s="87"/>
      <c r="G358" s="89"/>
      <c r="H358" s="89"/>
      <c r="I358" s="89"/>
      <c r="J358" s="87"/>
      <c r="K358" s="87" t="s">
        <v>243</v>
      </c>
      <c r="L358" s="87" t="s">
        <v>244</v>
      </c>
      <c r="M358" s="87" t="s">
        <v>852</v>
      </c>
      <c r="N358" s="87" t="s">
        <v>260</v>
      </c>
      <c r="O358" s="87" t="s">
        <v>563</v>
      </c>
      <c r="P358" s="87" t="s">
        <v>262</v>
      </c>
      <c r="Q358" s="99"/>
    </row>
    <row r="359" spans="2:17">
      <c r="B359" s="87"/>
      <c r="C359" s="87"/>
      <c r="D359" s="87"/>
      <c r="E359" s="87"/>
      <c r="F359" s="87"/>
      <c r="G359" s="89"/>
      <c r="H359" s="89"/>
      <c r="I359" s="89"/>
      <c r="J359" s="87"/>
      <c r="K359" s="87" t="s">
        <v>243</v>
      </c>
      <c r="L359" s="87" t="s">
        <v>267</v>
      </c>
      <c r="M359" s="87" t="s">
        <v>773</v>
      </c>
      <c r="N359" s="87" t="s">
        <v>254</v>
      </c>
      <c r="O359" s="87" t="s">
        <v>495</v>
      </c>
      <c r="P359" s="87" t="s">
        <v>548</v>
      </c>
      <c r="Q359" s="99"/>
    </row>
    <row r="360" ht="24" spans="2:17">
      <c r="B360" s="87"/>
      <c r="C360" s="87"/>
      <c r="D360" s="87"/>
      <c r="E360" s="87"/>
      <c r="F360" s="87"/>
      <c r="G360" s="89"/>
      <c r="H360" s="89"/>
      <c r="I360" s="89"/>
      <c r="J360" s="87"/>
      <c r="K360" s="87" t="s">
        <v>243</v>
      </c>
      <c r="L360" s="87" t="s">
        <v>246</v>
      </c>
      <c r="M360" s="87" t="s">
        <v>859</v>
      </c>
      <c r="N360" s="87" t="s">
        <v>260</v>
      </c>
      <c r="O360" s="87" t="s">
        <v>327</v>
      </c>
      <c r="P360" s="87" t="s">
        <v>354</v>
      </c>
      <c r="Q360" s="99"/>
    </row>
    <row r="361" spans="2:17">
      <c r="B361" s="87"/>
      <c r="C361" s="87"/>
      <c r="D361" s="87"/>
      <c r="E361" s="87"/>
      <c r="F361" s="87"/>
      <c r="G361" s="89"/>
      <c r="H361" s="89"/>
      <c r="I361" s="89"/>
      <c r="J361" s="87"/>
      <c r="K361" s="87" t="s">
        <v>251</v>
      </c>
      <c r="L361" s="87" t="s">
        <v>252</v>
      </c>
      <c r="M361" s="87" t="s">
        <v>855</v>
      </c>
      <c r="N361" s="87" t="s">
        <v>254</v>
      </c>
      <c r="O361" s="87" t="s">
        <v>860</v>
      </c>
      <c r="P361" s="87" t="s">
        <v>272</v>
      </c>
      <c r="Q361" s="99"/>
    </row>
    <row r="362" ht="24" spans="2:17">
      <c r="B362" s="87"/>
      <c r="C362" s="87"/>
      <c r="D362" s="87"/>
      <c r="E362" s="87"/>
      <c r="F362" s="87"/>
      <c r="G362" s="89"/>
      <c r="H362" s="89"/>
      <c r="I362" s="89"/>
      <c r="J362" s="87"/>
      <c r="K362" s="87" t="s">
        <v>257</v>
      </c>
      <c r="L362" s="87" t="s">
        <v>258</v>
      </c>
      <c r="M362" s="87" t="s">
        <v>565</v>
      </c>
      <c r="N362" s="87" t="s">
        <v>260</v>
      </c>
      <c r="O362" s="87" t="s">
        <v>274</v>
      </c>
      <c r="P362" s="87" t="s">
        <v>262</v>
      </c>
      <c r="Q362" s="99"/>
    </row>
    <row r="363" spans="2:17">
      <c r="B363" s="87"/>
      <c r="C363" s="87" t="s">
        <v>861</v>
      </c>
      <c r="D363" s="87" t="s">
        <v>234</v>
      </c>
      <c r="E363" s="87" t="s">
        <v>862</v>
      </c>
      <c r="F363" s="87" t="s">
        <v>863</v>
      </c>
      <c r="G363" s="90">
        <v>32</v>
      </c>
      <c r="H363" s="90">
        <v>32</v>
      </c>
      <c r="I363" s="89"/>
      <c r="J363" s="87" t="s">
        <v>864</v>
      </c>
      <c r="K363" s="87" t="s">
        <v>238</v>
      </c>
      <c r="L363" s="87" t="s">
        <v>289</v>
      </c>
      <c r="M363" s="87" t="s">
        <v>854</v>
      </c>
      <c r="N363" s="87" t="s">
        <v>260</v>
      </c>
      <c r="O363" s="87" t="s">
        <v>563</v>
      </c>
      <c r="P363" s="87" t="s">
        <v>262</v>
      </c>
      <c r="Q363" s="99"/>
    </row>
    <row r="364" spans="2:17">
      <c r="B364" s="87"/>
      <c r="C364" s="87"/>
      <c r="D364" s="87"/>
      <c r="E364" s="87"/>
      <c r="F364" s="87"/>
      <c r="G364" s="89"/>
      <c r="H364" s="89"/>
      <c r="I364" s="89"/>
      <c r="J364" s="87"/>
      <c r="K364" s="87" t="s">
        <v>238</v>
      </c>
      <c r="L364" s="87" t="s">
        <v>239</v>
      </c>
      <c r="M364" s="87" t="s">
        <v>865</v>
      </c>
      <c r="N364" s="87" t="s">
        <v>260</v>
      </c>
      <c r="O364" s="87" t="s">
        <v>353</v>
      </c>
      <c r="P364" s="87" t="s">
        <v>447</v>
      </c>
      <c r="Q364" s="99"/>
    </row>
    <row r="365" spans="2:17">
      <c r="B365" s="87"/>
      <c r="C365" s="87"/>
      <c r="D365" s="87"/>
      <c r="E365" s="87"/>
      <c r="F365" s="87"/>
      <c r="G365" s="89"/>
      <c r="H365" s="89"/>
      <c r="I365" s="89"/>
      <c r="J365" s="87"/>
      <c r="K365" s="87" t="s">
        <v>243</v>
      </c>
      <c r="L365" s="87" t="s">
        <v>267</v>
      </c>
      <c r="M365" s="87" t="s">
        <v>866</v>
      </c>
      <c r="N365" s="87" t="s">
        <v>254</v>
      </c>
      <c r="O365" s="87" t="s">
        <v>495</v>
      </c>
      <c r="P365" s="87" t="s">
        <v>548</v>
      </c>
      <c r="Q365" s="99"/>
    </row>
    <row r="366" spans="2:17">
      <c r="B366" s="87"/>
      <c r="C366" s="87"/>
      <c r="D366" s="87"/>
      <c r="E366" s="87"/>
      <c r="F366" s="87"/>
      <c r="G366" s="89"/>
      <c r="H366" s="89"/>
      <c r="I366" s="89"/>
      <c r="J366" s="87"/>
      <c r="K366" s="87" t="s">
        <v>243</v>
      </c>
      <c r="L366" s="87" t="s">
        <v>244</v>
      </c>
      <c r="M366" s="87" t="s">
        <v>867</v>
      </c>
      <c r="N366" s="87" t="s">
        <v>260</v>
      </c>
      <c r="O366" s="87" t="s">
        <v>563</v>
      </c>
      <c r="P366" s="87" t="s">
        <v>262</v>
      </c>
      <c r="Q366" s="99"/>
    </row>
    <row r="367" spans="2:17">
      <c r="B367" s="87"/>
      <c r="C367" s="87"/>
      <c r="D367" s="87"/>
      <c r="E367" s="87"/>
      <c r="F367" s="87"/>
      <c r="G367" s="89"/>
      <c r="H367" s="89"/>
      <c r="I367" s="89"/>
      <c r="J367" s="87"/>
      <c r="K367" s="87" t="s">
        <v>243</v>
      </c>
      <c r="L367" s="87" t="s">
        <v>246</v>
      </c>
      <c r="M367" s="87" t="s">
        <v>778</v>
      </c>
      <c r="N367" s="87" t="s">
        <v>260</v>
      </c>
      <c r="O367" s="87" t="s">
        <v>285</v>
      </c>
      <c r="P367" s="87" t="s">
        <v>660</v>
      </c>
      <c r="Q367" s="99"/>
    </row>
    <row r="368" ht="24" spans="2:17">
      <c r="B368" s="87"/>
      <c r="C368" s="87"/>
      <c r="D368" s="87"/>
      <c r="E368" s="87"/>
      <c r="F368" s="87"/>
      <c r="G368" s="89"/>
      <c r="H368" s="89"/>
      <c r="I368" s="89"/>
      <c r="J368" s="87"/>
      <c r="K368" s="87" t="s">
        <v>257</v>
      </c>
      <c r="L368" s="87" t="s">
        <v>258</v>
      </c>
      <c r="M368" s="87" t="s">
        <v>565</v>
      </c>
      <c r="N368" s="87" t="s">
        <v>260</v>
      </c>
      <c r="O368" s="87" t="s">
        <v>274</v>
      </c>
      <c r="P368" s="87" t="s">
        <v>262</v>
      </c>
      <c r="Q368" s="99"/>
    </row>
    <row r="369" spans="2:17">
      <c r="B369" s="87"/>
      <c r="C369" s="87"/>
      <c r="D369" s="87"/>
      <c r="E369" s="87"/>
      <c r="F369" s="87"/>
      <c r="G369" s="89"/>
      <c r="H369" s="89"/>
      <c r="I369" s="89"/>
      <c r="J369" s="87"/>
      <c r="K369" s="87" t="s">
        <v>251</v>
      </c>
      <c r="L369" s="87" t="s">
        <v>252</v>
      </c>
      <c r="M369" s="87" t="s">
        <v>419</v>
      </c>
      <c r="N369" s="87" t="s">
        <v>254</v>
      </c>
      <c r="O369" s="87" t="s">
        <v>868</v>
      </c>
      <c r="P369" s="87" t="s">
        <v>272</v>
      </c>
      <c r="Q369" s="99"/>
    </row>
    <row r="370" ht="24" spans="2:17">
      <c r="B370" s="87"/>
      <c r="C370" s="87" t="s">
        <v>869</v>
      </c>
      <c r="D370" s="87" t="s">
        <v>234</v>
      </c>
      <c r="E370" s="87" t="s">
        <v>676</v>
      </c>
      <c r="F370" s="87" t="s">
        <v>870</v>
      </c>
      <c r="G370" s="90">
        <v>12</v>
      </c>
      <c r="H370" s="90">
        <v>12</v>
      </c>
      <c r="I370" s="89"/>
      <c r="J370" s="87" t="s">
        <v>871</v>
      </c>
      <c r="K370" s="87" t="s">
        <v>243</v>
      </c>
      <c r="L370" s="87" t="s">
        <v>244</v>
      </c>
      <c r="M370" s="87" t="s">
        <v>872</v>
      </c>
      <c r="N370" s="87" t="s">
        <v>260</v>
      </c>
      <c r="O370" s="87" t="s">
        <v>274</v>
      </c>
      <c r="P370" s="87" t="s">
        <v>262</v>
      </c>
      <c r="Q370" s="99"/>
    </row>
    <row r="371" ht="24" spans="2:17">
      <c r="B371" s="87"/>
      <c r="C371" s="87"/>
      <c r="D371" s="87"/>
      <c r="E371" s="87"/>
      <c r="F371" s="87"/>
      <c r="G371" s="89"/>
      <c r="H371" s="89"/>
      <c r="I371" s="89"/>
      <c r="J371" s="87"/>
      <c r="K371" s="87" t="s">
        <v>243</v>
      </c>
      <c r="L371" s="87" t="s">
        <v>244</v>
      </c>
      <c r="M371" s="87" t="s">
        <v>873</v>
      </c>
      <c r="N371" s="87" t="s">
        <v>260</v>
      </c>
      <c r="O371" s="87" t="s">
        <v>274</v>
      </c>
      <c r="P371" s="87" t="s">
        <v>262</v>
      </c>
      <c r="Q371" s="99"/>
    </row>
    <row r="372" ht="24" spans="2:17">
      <c r="B372" s="87"/>
      <c r="C372" s="87"/>
      <c r="D372" s="87"/>
      <c r="E372" s="87"/>
      <c r="F372" s="87"/>
      <c r="G372" s="89"/>
      <c r="H372" s="89"/>
      <c r="I372" s="89"/>
      <c r="J372" s="87"/>
      <c r="K372" s="87" t="s">
        <v>243</v>
      </c>
      <c r="L372" s="87" t="s">
        <v>246</v>
      </c>
      <c r="M372" s="87" t="s">
        <v>874</v>
      </c>
      <c r="N372" s="87" t="s">
        <v>260</v>
      </c>
      <c r="O372" s="87" t="s">
        <v>495</v>
      </c>
      <c r="P372" s="87" t="s">
        <v>354</v>
      </c>
      <c r="Q372" s="99"/>
    </row>
    <row r="373" ht="24" spans="2:17">
      <c r="B373" s="87"/>
      <c r="C373" s="87"/>
      <c r="D373" s="87"/>
      <c r="E373" s="87"/>
      <c r="F373" s="87"/>
      <c r="G373" s="89"/>
      <c r="H373" s="89"/>
      <c r="I373" s="89"/>
      <c r="J373" s="87"/>
      <c r="K373" s="87" t="s">
        <v>243</v>
      </c>
      <c r="L373" s="87" t="s">
        <v>267</v>
      </c>
      <c r="M373" s="87" t="s">
        <v>875</v>
      </c>
      <c r="N373" s="87" t="s">
        <v>254</v>
      </c>
      <c r="O373" s="87" t="s">
        <v>321</v>
      </c>
      <c r="P373" s="87" t="s">
        <v>351</v>
      </c>
      <c r="Q373" s="99"/>
    </row>
    <row r="374" ht="24" spans="2:17">
      <c r="B374" s="87"/>
      <c r="C374" s="87"/>
      <c r="D374" s="87"/>
      <c r="E374" s="87"/>
      <c r="F374" s="87"/>
      <c r="G374" s="89"/>
      <c r="H374" s="89"/>
      <c r="I374" s="89"/>
      <c r="J374" s="87"/>
      <c r="K374" s="87" t="s">
        <v>257</v>
      </c>
      <c r="L374" s="87" t="s">
        <v>258</v>
      </c>
      <c r="M374" s="87" t="s">
        <v>565</v>
      </c>
      <c r="N374" s="87" t="s">
        <v>260</v>
      </c>
      <c r="O374" s="87" t="s">
        <v>274</v>
      </c>
      <c r="P374" s="87" t="s">
        <v>262</v>
      </c>
      <c r="Q374" s="99"/>
    </row>
    <row r="375" spans="2:17">
      <c r="B375" s="87"/>
      <c r="C375" s="87"/>
      <c r="D375" s="87"/>
      <c r="E375" s="87"/>
      <c r="F375" s="87"/>
      <c r="G375" s="89"/>
      <c r="H375" s="89"/>
      <c r="I375" s="89"/>
      <c r="J375" s="87"/>
      <c r="K375" s="87" t="s">
        <v>251</v>
      </c>
      <c r="L375" s="87" t="s">
        <v>252</v>
      </c>
      <c r="M375" s="87" t="s">
        <v>876</v>
      </c>
      <c r="N375" s="87" t="s">
        <v>254</v>
      </c>
      <c r="O375" s="87" t="s">
        <v>495</v>
      </c>
      <c r="P375" s="87" t="s">
        <v>272</v>
      </c>
      <c r="Q375" s="99"/>
    </row>
    <row r="376" ht="24" spans="2:17">
      <c r="B376" s="87"/>
      <c r="C376" s="87"/>
      <c r="D376" s="87"/>
      <c r="E376" s="87"/>
      <c r="F376" s="87"/>
      <c r="G376" s="89"/>
      <c r="H376" s="89"/>
      <c r="I376" s="89"/>
      <c r="J376" s="87"/>
      <c r="K376" s="87" t="s">
        <v>238</v>
      </c>
      <c r="L376" s="87" t="s">
        <v>239</v>
      </c>
      <c r="M376" s="87" t="s">
        <v>877</v>
      </c>
      <c r="N376" s="87" t="s">
        <v>241</v>
      </c>
      <c r="O376" s="87" t="s">
        <v>242</v>
      </c>
      <c r="P376" s="87"/>
      <c r="Q376" s="99"/>
    </row>
  </sheetData>
  <sheetProtection formatCells="0" insertHyperlinks="0" autoFilter="0"/>
  <autoFilter xmlns:etc="http://www.wps.cn/officeDocument/2017/etCustomData" ref="A4:R376" etc:filterBottomFollowUsedRange="0">
    <extLst/>
  </autoFilter>
  <mergeCells count="451">
    <mergeCell ref="B2:Q2"/>
    <mergeCell ref="B3:E3"/>
    <mergeCell ref="P3:Q3"/>
    <mergeCell ref="H4:I4"/>
    <mergeCell ref="B4:B5"/>
    <mergeCell ref="B6:B376"/>
    <mergeCell ref="C4:C5"/>
    <mergeCell ref="C6:C10"/>
    <mergeCell ref="C11:C15"/>
    <mergeCell ref="C16:C21"/>
    <mergeCell ref="C22:C28"/>
    <mergeCell ref="C29:C35"/>
    <mergeCell ref="C36:C42"/>
    <mergeCell ref="C43:C49"/>
    <mergeCell ref="C50:C56"/>
    <mergeCell ref="C57:C63"/>
    <mergeCell ref="C64:C70"/>
    <mergeCell ref="C71:C77"/>
    <mergeCell ref="C78:C84"/>
    <mergeCell ref="C85:C91"/>
    <mergeCell ref="C92:C98"/>
    <mergeCell ref="C99:C104"/>
    <mergeCell ref="C105:C109"/>
    <mergeCell ref="C110:C116"/>
    <mergeCell ref="C117:C122"/>
    <mergeCell ref="C123:C126"/>
    <mergeCell ref="C127:C134"/>
    <mergeCell ref="C135:C140"/>
    <mergeCell ref="C141:C148"/>
    <mergeCell ref="C149:C155"/>
    <mergeCell ref="C156:C163"/>
    <mergeCell ref="C164:C171"/>
    <mergeCell ref="C172:C178"/>
    <mergeCell ref="C179:C186"/>
    <mergeCell ref="C187:C194"/>
    <mergeCell ref="C195:C202"/>
    <mergeCell ref="C203:C207"/>
    <mergeCell ref="C208:C220"/>
    <mergeCell ref="C221:C226"/>
    <mergeCell ref="C227:C232"/>
    <mergeCell ref="C233:C240"/>
    <mergeCell ref="C241:C246"/>
    <mergeCell ref="C247:C253"/>
    <mergeCell ref="C254:C258"/>
    <mergeCell ref="C259:C262"/>
    <mergeCell ref="C263:C267"/>
    <mergeCell ref="C268:C274"/>
    <mergeCell ref="C275:C287"/>
    <mergeCell ref="C288:C293"/>
    <mergeCell ref="C294:C302"/>
    <mergeCell ref="C303:C307"/>
    <mergeCell ref="C308:C316"/>
    <mergeCell ref="C317:C322"/>
    <mergeCell ref="C323:C327"/>
    <mergeCell ref="C328:C332"/>
    <mergeCell ref="C333:C341"/>
    <mergeCell ref="C342:C348"/>
    <mergeCell ref="C349:C355"/>
    <mergeCell ref="C356:C362"/>
    <mergeCell ref="C363:C369"/>
    <mergeCell ref="C370:C376"/>
    <mergeCell ref="D4:D5"/>
    <mergeCell ref="D6:D10"/>
    <mergeCell ref="D11:D15"/>
    <mergeCell ref="D16:D21"/>
    <mergeCell ref="D22:D28"/>
    <mergeCell ref="D29:D35"/>
    <mergeCell ref="D36:D42"/>
    <mergeCell ref="D43:D49"/>
    <mergeCell ref="D50:D56"/>
    <mergeCell ref="D57:D63"/>
    <mergeCell ref="D64:D70"/>
    <mergeCell ref="D71:D77"/>
    <mergeCell ref="D78:D84"/>
    <mergeCell ref="D85:D91"/>
    <mergeCell ref="D92:D98"/>
    <mergeCell ref="D99:D104"/>
    <mergeCell ref="D105:D109"/>
    <mergeCell ref="D110:D116"/>
    <mergeCell ref="D117:D122"/>
    <mergeCell ref="D123:D126"/>
    <mergeCell ref="D127:D134"/>
    <mergeCell ref="D135:D140"/>
    <mergeCell ref="D141:D148"/>
    <mergeCell ref="D149:D155"/>
    <mergeCell ref="D156:D163"/>
    <mergeCell ref="D164:D171"/>
    <mergeCell ref="D172:D178"/>
    <mergeCell ref="D179:D186"/>
    <mergeCell ref="D187:D194"/>
    <mergeCell ref="D195:D202"/>
    <mergeCell ref="D203:D207"/>
    <mergeCell ref="D208:D220"/>
    <mergeCell ref="D221:D226"/>
    <mergeCell ref="D227:D232"/>
    <mergeCell ref="D233:D240"/>
    <mergeCell ref="D241:D246"/>
    <mergeCell ref="D247:D253"/>
    <mergeCell ref="D254:D258"/>
    <mergeCell ref="D259:D262"/>
    <mergeCell ref="D263:D267"/>
    <mergeCell ref="D268:D274"/>
    <mergeCell ref="D275:D287"/>
    <mergeCell ref="D288:D293"/>
    <mergeCell ref="D294:D302"/>
    <mergeCell ref="D303:D307"/>
    <mergeCell ref="D308:D316"/>
    <mergeCell ref="D317:D322"/>
    <mergeCell ref="D323:D327"/>
    <mergeCell ref="D328:D332"/>
    <mergeCell ref="D333:D341"/>
    <mergeCell ref="D342:D348"/>
    <mergeCell ref="D349:D355"/>
    <mergeCell ref="D356:D362"/>
    <mergeCell ref="D363:D369"/>
    <mergeCell ref="D370:D376"/>
    <mergeCell ref="E4:E5"/>
    <mergeCell ref="E6:E10"/>
    <mergeCell ref="E11:E15"/>
    <mergeCell ref="E16:E21"/>
    <mergeCell ref="E22:E28"/>
    <mergeCell ref="E29:E35"/>
    <mergeCell ref="E36:E42"/>
    <mergeCell ref="E43:E49"/>
    <mergeCell ref="E50:E56"/>
    <mergeCell ref="E57:E63"/>
    <mergeCell ref="E64:E70"/>
    <mergeCell ref="E71:E77"/>
    <mergeCell ref="E78:E84"/>
    <mergeCell ref="E85:E91"/>
    <mergeCell ref="E92:E98"/>
    <mergeCell ref="E99:E104"/>
    <mergeCell ref="E105:E109"/>
    <mergeCell ref="E110:E116"/>
    <mergeCell ref="E117:E122"/>
    <mergeCell ref="E123:E126"/>
    <mergeCell ref="E127:E134"/>
    <mergeCell ref="E135:E140"/>
    <mergeCell ref="E141:E148"/>
    <mergeCell ref="E149:E155"/>
    <mergeCell ref="E156:E163"/>
    <mergeCell ref="E164:E171"/>
    <mergeCell ref="E172:E178"/>
    <mergeCell ref="E179:E186"/>
    <mergeCell ref="E187:E194"/>
    <mergeCell ref="E195:E202"/>
    <mergeCell ref="E203:E207"/>
    <mergeCell ref="E208:E220"/>
    <mergeCell ref="E221:E226"/>
    <mergeCell ref="E227:E232"/>
    <mergeCell ref="E233:E240"/>
    <mergeCell ref="E241:E246"/>
    <mergeCell ref="E247:E253"/>
    <mergeCell ref="E254:E258"/>
    <mergeCell ref="E259:E262"/>
    <mergeCell ref="E263:E267"/>
    <mergeCell ref="E268:E274"/>
    <mergeCell ref="E275:E287"/>
    <mergeCell ref="E288:E293"/>
    <mergeCell ref="E294:E302"/>
    <mergeCell ref="E303:E307"/>
    <mergeCell ref="E308:E316"/>
    <mergeCell ref="E317:E322"/>
    <mergeCell ref="E323:E327"/>
    <mergeCell ref="E328:E332"/>
    <mergeCell ref="E333:E341"/>
    <mergeCell ref="E342:E348"/>
    <mergeCell ref="E349:E355"/>
    <mergeCell ref="E356:E362"/>
    <mergeCell ref="E363:E369"/>
    <mergeCell ref="E370:E376"/>
    <mergeCell ref="F4:F5"/>
    <mergeCell ref="F6:F10"/>
    <mergeCell ref="F11:F15"/>
    <mergeCell ref="F16:F21"/>
    <mergeCell ref="F22:F28"/>
    <mergeCell ref="F29:F35"/>
    <mergeCell ref="F36:F42"/>
    <mergeCell ref="F43:F49"/>
    <mergeCell ref="F50:F56"/>
    <mergeCell ref="F57:F63"/>
    <mergeCell ref="F64:F70"/>
    <mergeCell ref="F71:F77"/>
    <mergeCell ref="F78:F84"/>
    <mergeCell ref="F85:F91"/>
    <mergeCell ref="F92:F98"/>
    <mergeCell ref="F99:F104"/>
    <mergeCell ref="F105:F109"/>
    <mergeCell ref="F110:F116"/>
    <mergeCell ref="F117:F122"/>
    <mergeCell ref="F123:F126"/>
    <mergeCell ref="F127:F134"/>
    <mergeCell ref="F135:F140"/>
    <mergeCell ref="F141:F148"/>
    <mergeCell ref="F149:F155"/>
    <mergeCell ref="F156:F163"/>
    <mergeCell ref="F164:F171"/>
    <mergeCell ref="F172:F178"/>
    <mergeCell ref="F179:F186"/>
    <mergeCell ref="F187:F194"/>
    <mergeCell ref="F195:F202"/>
    <mergeCell ref="F203:F207"/>
    <mergeCell ref="F208:F220"/>
    <mergeCell ref="F221:F226"/>
    <mergeCell ref="F227:F232"/>
    <mergeCell ref="F233:F240"/>
    <mergeCell ref="F241:F246"/>
    <mergeCell ref="F247:F253"/>
    <mergeCell ref="F254:F258"/>
    <mergeCell ref="F259:F262"/>
    <mergeCell ref="F263:F267"/>
    <mergeCell ref="F268:F274"/>
    <mergeCell ref="F275:F287"/>
    <mergeCell ref="F288:F293"/>
    <mergeCell ref="F294:F302"/>
    <mergeCell ref="F303:F307"/>
    <mergeCell ref="F308:F316"/>
    <mergeCell ref="F317:F322"/>
    <mergeCell ref="F323:F327"/>
    <mergeCell ref="F328:F332"/>
    <mergeCell ref="F333:F341"/>
    <mergeCell ref="F342:F348"/>
    <mergeCell ref="F349:F355"/>
    <mergeCell ref="F356:F362"/>
    <mergeCell ref="F363:F369"/>
    <mergeCell ref="F370:F376"/>
    <mergeCell ref="G4:G5"/>
    <mergeCell ref="G6:G10"/>
    <mergeCell ref="G11:G15"/>
    <mergeCell ref="G16:G21"/>
    <mergeCell ref="G22:G28"/>
    <mergeCell ref="G29:G35"/>
    <mergeCell ref="G36:G42"/>
    <mergeCell ref="G43:G49"/>
    <mergeCell ref="G50:G56"/>
    <mergeCell ref="G57:G63"/>
    <mergeCell ref="G64:G70"/>
    <mergeCell ref="G71:G77"/>
    <mergeCell ref="G78:G84"/>
    <mergeCell ref="G85:G91"/>
    <mergeCell ref="G92:G98"/>
    <mergeCell ref="G99:G104"/>
    <mergeCell ref="G105:G109"/>
    <mergeCell ref="G110:G116"/>
    <mergeCell ref="G117:G122"/>
    <mergeCell ref="G123:G126"/>
    <mergeCell ref="G127:G134"/>
    <mergeCell ref="G135:G140"/>
    <mergeCell ref="G141:G148"/>
    <mergeCell ref="G149:G155"/>
    <mergeCell ref="G156:G163"/>
    <mergeCell ref="G164:G171"/>
    <mergeCell ref="G172:G178"/>
    <mergeCell ref="G179:G186"/>
    <mergeCell ref="G187:G194"/>
    <mergeCell ref="G195:G202"/>
    <mergeCell ref="G203:G207"/>
    <mergeCell ref="G208:G220"/>
    <mergeCell ref="G221:G226"/>
    <mergeCell ref="G227:G232"/>
    <mergeCell ref="G233:G240"/>
    <mergeCell ref="G241:G246"/>
    <mergeCell ref="G247:G253"/>
    <mergeCell ref="G254:G258"/>
    <mergeCell ref="G259:G262"/>
    <mergeCell ref="G263:G267"/>
    <mergeCell ref="G268:G274"/>
    <mergeCell ref="G275:G287"/>
    <mergeCell ref="G288:G293"/>
    <mergeCell ref="G294:G302"/>
    <mergeCell ref="G303:G307"/>
    <mergeCell ref="G308:G316"/>
    <mergeCell ref="G317:G322"/>
    <mergeCell ref="G323:G327"/>
    <mergeCell ref="G328:G332"/>
    <mergeCell ref="G333:G341"/>
    <mergeCell ref="G342:G348"/>
    <mergeCell ref="G349:G355"/>
    <mergeCell ref="G356:G362"/>
    <mergeCell ref="G363:G369"/>
    <mergeCell ref="G370:G376"/>
    <mergeCell ref="H6:H10"/>
    <mergeCell ref="H11:H15"/>
    <mergeCell ref="H16:H21"/>
    <mergeCell ref="H22:H28"/>
    <mergeCell ref="H29:H35"/>
    <mergeCell ref="H36:H42"/>
    <mergeCell ref="H43:H49"/>
    <mergeCell ref="H50:H56"/>
    <mergeCell ref="H57:H63"/>
    <mergeCell ref="H64:H70"/>
    <mergeCell ref="H71:H77"/>
    <mergeCell ref="H78:H84"/>
    <mergeCell ref="H85:H91"/>
    <mergeCell ref="H92:H98"/>
    <mergeCell ref="H99:H104"/>
    <mergeCell ref="H105:H109"/>
    <mergeCell ref="H110:H116"/>
    <mergeCell ref="H117:H122"/>
    <mergeCell ref="H123:H126"/>
    <mergeCell ref="H127:H134"/>
    <mergeCell ref="H135:H140"/>
    <mergeCell ref="H141:H148"/>
    <mergeCell ref="H149:H155"/>
    <mergeCell ref="H156:H163"/>
    <mergeCell ref="H164:H171"/>
    <mergeCell ref="H172:H178"/>
    <mergeCell ref="H179:H186"/>
    <mergeCell ref="H187:H194"/>
    <mergeCell ref="H195:H202"/>
    <mergeCell ref="H203:H207"/>
    <mergeCell ref="H208:H220"/>
    <mergeCell ref="H221:H226"/>
    <mergeCell ref="H227:H232"/>
    <mergeCell ref="H233:H240"/>
    <mergeCell ref="H241:H246"/>
    <mergeCell ref="H247:H253"/>
    <mergeCell ref="H254:H258"/>
    <mergeCell ref="H259:H262"/>
    <mergeCell ref="H263:H267"/>
    <mergeCell ref="H268:H274"/>
    <mergeCell ref="H275:H287"/>
    <mergeCell ref="H288:H293"/>
    <mergeCell ref="H294:H302"/>
    <mergeCell ref="H303:H307"/>
    <mergeCell ref="H308:H316"/>
    <mergeCell ref="H317:H322"/>
    <mergeCell ref="H323:H327"/>
    <mergeCell ref="H328:H332"/>
    <mergeCell ref="H333:H341"/>
    <mergeCell ref="H342:H348"/>
    <mergeCell ref="H349:H355"/>
    <mergeCell ref="H356:H362"/>
    <mergeCell ref="H363:H369"/>
    <mergeCell ref="H370:H376"/>
    <mergeCell ref="I6:I10"/>
    <mergeCell ref="I11:I15"/>
    <mergeCell ref="I16:I21"/>
    <mergeCell ref="I22:I28"/>
    <mergeCell ref="I29:I35"/>
    <mergeCell ref="I36:I42"/>
    <mergeCell ref="I43:I49"/>
    <mergeCell ref="I50:I56"/>
    <mergeCell ref="I57:I63"/>
    <mergeCell ref="I64:I70"/>
    <mergeCell ref="I71:I77"/>
    <mergeCell ref="I78:I84"/>
    <mergeCell ref="I85:I91"/>
    <mergeCell ref="I92:I98"/>
    <mergeCell ref="I99:I104"/>
    <mergeCell ref="I105:I109"/>
    <mergeCell ref="I110:I116"/>
    <mergeCell ref="I117:I122"/>
    <mergeCell ref="I123:I126"/>
    <mergeCell ref="I127:I134"/>
    <mergeCell ref="I135:I140"/>
    <mergeCell ref="I141:I148"/>
    <mergeCell ref="I149:I155"/>
    <mergeCell ref="I156:I163"/>
    <mergeCell ref="I164:I171"/>
    <mergeCell ref="I172:I178"/>
    <mergeCell ref="I179:I186"/>
    <mergeCell ref="I187:I194"/>
    <mergeCell ref="I195:I202"/>
    <mergeCell ref="I203:I207"/>
    <mergeCell ref="I208:I220"/>
    <mergeCell ref="I221:I226"/>
    <mergeCell ref="I227:I232"/>
    <mergeCell ref="I233:I240"/>
    <mergeCell ref="I241:I246"/>
    <mergeCell ref="I247:I253"/>
    <mergeCell ref="I254:I258"/>
    <mergeCell ref="I259:I262"/>
    <mergeCell ref="I263:I267"/>
    <mergeCell ref="I268:I274"/>
    <mergeCell ref="I275:I287"/>
    <mergeCell ref="I288:I293"/>
    <mergeCell ref="I294:I302"/>
    <mergeCell ref="I303:I307"/>
    <mergeCell ref="I308:I316"/>
    <mergeCell ref="I317:I322"/>
    <mergeCell ref="I323:I327"/>
    <mergeCell ref="I328:I332"/>
    <mergeCell ref="I333:I341"/>
    <mergeCell ref="I342:I348"/>
    <mergeCell ref="I349:I355"/>
    <mergeCell ref="I356:I362"/>
    <mergeCell ref="I363:I369"/>
    <mergeCell ref="I370:I376"/>
    <mergeCell ref="J4:J5"/>
    <mergeCell ref="J6:J10"/>
    <mergeCell ref="J11:J15"/>
    <mergeCell ref="J16:J21"/>
    <mergeCell ref="J22:J28"/>
    <mergeCell ref="J29:J35"/>
    <mergeCell ref="J36:J42"/>
    <mergeCell ref="J43:J49"/>
    <mergeCell ref="J50:J56"/>
    <mergeCell ref="J57:J63"/>
    <mergeCell ref="J64:J70"/>
    <mergeCell ref="J71:J77"/>
    <mergeCell ref="J78:J84"/>
    <mergeCell ref="J85:J91"/>
    <mergeCell ref="J92:J98"/>
    <mergeCell ref="J99:J104"/>
    <mergeCell ref="J105:J109"/>
    <mergeCell ref="J110:J116"/>
    <mergeCell ref="J117:J122"/>
    <mergeCell ref="J123:J126"/>
    <mergeCell ref="J127:J134"/>
    <mergeCell ref="J135:J140"/>
    <mergeCell ref="J141:J148"/>
    <mergeCell ref="J149:J155"/>
    <mergeCell ref="J156:J163"/>
    <mergeCell ref="J164:J171"/>
    <mergeCell ref="J172:J178"/>
    <mergeCell ref="J179:J186"/>
    <mergeCell ref="J187:J194"/>
    <mergeCell ref="J195:J202"/>
    <mergeCell ref="J203:J207"/>
    <mergeCell ref="J208:J220"/>
    <mergeCell ref="J221:J226"/>
    <mergeCell ref="J227:J232"/>
    <mergeCell ref="J233:J240"/>
    <mergeCell ref="J241:J246"/>
    <mergeCell ref="J247:J253"/>
    <mergeCell ref="J254:J258"/>
    <mergeCell ref="J259:J262"/>
    <mergeCell ref="J263:J267"/>
    <mergeCell ref="J268:J274"/>
    <mergeCell ref="J275:J287"/>
    <mergeCell ref="J288:J293"/>
    <mergeCell ref="J294:J302"/>
    <mergeCell ref="J303:J307"/>
    <mergeCell ref="J308:J316"/>
    <mergeCell ref="J317:J322"/>
    <mergeCell ref="J323:J327"/>
    <mergeCell ref="J328:J332"/>
    <mergeCell ref="J333:J341"/>
    <mergeCell ref="J342:J348"/>
    <mergeCell ref="J349:J355"/>
    <mergeCell ref="J356:J362"/>
    <mergeCell ref="J363:J369"/>
    <mergeCell ref="J370:J376"/>
    <mergeCell ref="K4:K5"/>
    <mergeCell ref="L4:L5"/>
    <mergeCell ref="M4:M5"/>
    <mergeCell ref="N4:N5"/>
    <mergeCell ref="O4:O5"/>
    <mergeCell ref="P4:P5"/>
    <mergeCell ref="Q4:Q5"/>
  </mergeCells>
  <pageMargins left="0.75" right="0.75" top="1" bottom="1" header="0.5" footer="0.5"/>
  <pageSetup paperSize="9" orientation="portrait"/>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01"/>
  <sheetViews>
    <sheetView tabSelected="1" topLeftCell="G61" workbookViewId="0">
      <selection activeCell="H68" sqref="H68:H72"/>
    </sheetView>
  </sheetViews>
  <sheetFormatPr defaultColWidth="9.8" defaultRowHeight="14"/>
  <cols>
    <col min="1" max="1" width="23.0636363636364" style="31" hidden="1" customWidth="1"/>
    <col min="2" max="2" width="28.8" style="27" hidden="1" customWidth="1"/>
    <col min="3" max="3" width="35.6" style="27" hidden="1" customWidth="1"/>
    <col min="4" max="4" width="49.4636363636364" style="27" hidden="1" customWidth="1"/>
    <col min="5" max="5" width="14.6" style="27" hidden="1" customWidth="1"/>
    <col min="6" max="6" width="9.8" style="27" hidden="1" customWidth="1"/>
    <col min="7" max="7" width="25.3363636363636" style="27" customWidth="1"/>
    <col min="8" max="8" width="62.1818181818182" style="32" customWidth="1"/>
    <col min="9" max="9" width="33.0909090909091" style="32" customWidth="1"/>
    <col min="10" max="10" width="18.2636363636364" style="33" customWidth="1"/>
    <col min="11" max="11" width="14" style="27"/>
    <col min="12" max="238" width="9.8" style="27"/>
    <col min="239" max="16384" width="9.8" style="34"/>
  </cols>
  <sheetData>
    <row r="1" s="27" customFormat="1" ht="32" customHeight="1" spans="1:256">
      <c r="A1" s="31"/>
      <c r="G1" s="35" t="s">
        <v>878</v>
      </c>
      <c r="H1" s="36"/>
      <c r="I1" s="36"/>
      <c r="J1" s="46"/>
      <c r="IE1" s="34"/>
      <c r="IF1" s="34"/>
      <c r="IG1" s="34"/>
      <c r="IH1" s="34"/>
      <c r="II1" s="34"/>
      <c r="IJ1" s="34"/>
      <c r="IK1" s="34"/>
      <c r="IL1" s="34"/>
      <c r="IM1" s="34"/>
      <c r="IN1" s="34"/>
      <c r="IO1" s="34"/>
      <c r="IP1" s="34"/>
      <c r="IQ1" s="34"/>
      <c r="IR1" s="34"/>
      <c r="IS1" s="34"/>
      <c r="IT1" s="34"/>
      <c r="IU1" s="34"/>
      <c r="IV1" s="34"/>
    </row>
    <row r="2" s="28" customFormat="1" ht="30" customHeight="1" spans="1:10">
      <c r="A2" s="37" t="s">
        <v>879</v>
      </c>
      <c r="B2" s="37"/>
      <c r="C2" s="37"/>
      <c r="D2" s="37"/>
      <c r="E2" s="37"/>
      <c r="H2" s="38"/>
      <c r="I2" s="38"/>
      <c r="J2" s="47" t="s">
        <v>880</v>
      </c>
    </row>
    <row r="3" s="29" customFormat="1" ht="21" customHeight="1" spans="1:238">
      <c r="A3" s="39" t="s">
        <v>881</v>
      </c>
      <c r="B3" s="39" t="s">
        <v>882</v>
      </c>
      <c r="C3" s="39" t="s">
        <v>883</v>
      </c>
      <c r="D3" s="39" t="s">
        <v>884</v>
      </c>
      <c r="E3" s="39" t="s">
        <v>885</v>
      </c>
      <c r="F3" s="28"/>
      <c r="G3" s="40" t="s">
        <v>886</v>
      </c>
      <c r="H3" s="40" t="s">
        <v>887</v>
      </c>
      <c r="I3" s="40" t="s">
        <v>182</v>
      </c>
      <c r="J3" s="40" t="s">
        <v>888</v>
      </c>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s="28"/>
      <c r="HV3" s="28"/>
      <c r="HW3" s="28"/>
      <c r="HX3" s="28"/>
      <c r="HY3" s="28"/>
      <c r="HZ3" s="28"/>
      <c r="IA3" s="28"/>
      <c r="IB3" s="28"/>
      <c r="IC3" s="28"/>
      <c r="ID3" s="28"/>
    </row>
    <row r="4" s="28" customFormat="1" spans="1:10">
      <c r="A4" s="39"/>
      <c r="B4" s="39"/>
      <c r="C4" s="39"/>
      <c r="D4" s="39"/>
      <c r="E4" s="39"/>
      <c r="G4" s="41" t="s">
        <v>889</v>
      </c>
      <c r="H4" s="42" t="s">
        <v>29</v>
      </c>
      <c r="I4" s="48"/>
      <c r="J4" s="44">
        <v>8803.988577</v>
      </c>
    </row>
    <row r="5" s="28" customFormat="1" spans="1:10">
      <c r="A5" s="39"/>
      <c r="B5" s="39"/>
      <c r="C5" s="39"/>
      <c r="D5" s="39"/>
      <c r="E5" s="39"/>
      <c r="G5" s="41">
        <v>614089001</v>
      </c>
      <c r="H5" s="42" t="s">
        <v>890</v>
      </c>
      <c r="I5" s="48"/>
      <c r="J5" s="44">
        <v>8803.988577</v>
      </c>
    </row>
    <row r="6" s="30" customFormat="1" spans="1:10">
      <c r="A6" s="41" t="s">
        <v>891</v>
      </c>
      <c r="B6" s="42" t="s">
        <v>892</v>
      </c>
      <c r="C6" s="43"/>
      <c r="D6" s="44" t="e">
        <f>#REF!+#REF!+#REF!</f>
        <v>#REF!</v>
      </c>
      <c r="G6" s="41" t="s">
        <v>891</v>
      </c>
      <c r="H6" s="42" t="s">
        <v>892</v>
      </c>
      <c r="I6" s="49"/>
      <c r="J6" s="44">
        <v>3259.5</v>
      </c>
    </row>
    <row r="7" s="30" customFormat="1" spans="1:10">
      <c r="A7" s="41"/>
      <c r="B7" s="42"/>
      <c r="C7" s="43"/>
      <c r="D7" s="44"/>
      <c r="G7" s="41" t="s">
        <v>893</v>
      </c>
      <c r="H7" s="42" t="s">
        <v>894</v>
      </c>
      <c r="I7" s="49"/>
      <c r="J7" s="44">
        <f>J8</f>
        <v>142</v>
      </c>
    </row>
    <row r="8" s="30" customFormat="1" ht="26" spans="1:10">
      <c r="A8" s="41"/>
      <c r="B8" s="42"/>
      <c r="C8" s="43"/>
      <c r="D8" s="44"/>
      <c r="G8" s="41" t="s">
        <v>895</v>
      </c>
      <c r="H8" s="42" t="s">
        <v>896</v>
      </c>
      <c r="I8" s="49" t="s">
        <v>897</v>
      </c>
      <c r="J8" s="44">
        <v>142</v>
      </c>
    </row>
    <row r="9" s="30" customFormat="1" spans="1:10">
      <c r="A9" s="41"/>
      <c r="B9" s="42"/>
      <c r="C9" s="43"/>
      <c r="D9" s="44"/>
      <c r="G9" s="41" t="s">
        <v>898</v>
      </c>
      <c r="H9" s="42" t="s">
        <v>899</v>
      </c>
      <c r="I9" s="49"/>
      <c r="J9" s="44">
        <f>J10+J11+J12</f>
        <v>3067.5</v>
      </c>
    </row>
    <row r="10" s="30" customFormat="1" spans="1:10">
      <c r="A10" s="41"/>
      <c r="B10" s="42"/>
      <c r="C10" s="43"/>
      <c r="D10" s="44"/>
      <c r="G10" s="41" t="s">
        <v>900</v>
      </c>
      <c r="H10" s="42" t="s">
        <v>901</v>
      </c>
      <c r="I10" s="49" t="s">
        <v>897</v>
      </c>
      <c r="J10" s="44">
        <v>262.5</v>
      </c>
    </row>
    <row r="11" s="30" customFormat="1" spans="1:10">
      <c r="A11" s="41"/>
      <c r="B11" s="42"/>
      <c r="C11" s="43"/>
      <c r="D11" s="44"/>
      <c r="G11" s="41" t="s">
        <v>902</v>
      </c>
      <c r="H11" s="42" t="s">
        <v>903</v>
      </c>
      <c r="I11" s="49" t="s">
        <v>189</v>
      </c>
      <c r="J11" s="44">
        <v>1256</v>
      </c>
    </row>
    <row r="12" s="30" customFormat="1" spans="1:10">
      <c r="A12" s="41"/>
      <c r="B12" s="42"/>
      <c r="C12" s="43"/>
      <c r="D12" s="44"/>
      <c r="G12" s="41" t="s">
        <v>902</v>
      </c>
      <c r="H12" s="42" t="s">
        <v>904</v>
      </c>
      <c r="I12" s="49" t="s">
        <v>189</v>
      </c>
      <c r="J12" s="44">
        <v>1549</v>
      </c>
    </row>
    <row r="13" s="30" customFormat="1" spans="1:10">
      <c r="A13" s="41"/>
      <c r="B13" s="42"/>
      <c r="C13" s="43"/>
      <c r="D13" s="44"/>
      <c r="G13" s="41" t="s">
        <v>905</v>
      </c>
      <c r="H13" s="42" t="s">
        <v>906</v>
      </c>
      <c r="I13" s="49"/>
      <c r="J13" s="44">
        <v>50</v>
      </c>
    </row>
    <row r="14" s="30" customFormat="1" ht="26" spans="1:10">
      <c r="A14" s="41"/>
      <c r="B14" s="42"/>
      <c r="C14" s="43"/>
      <c r="D14" s="44"/>
      <c r="G14" s="41" t="s">
        <v>907</v>
      </c>
      <c r="H14" s="42" t="s">
        <v>908</v>
      </c>
      <c r="I14" s="49" t="s">
        <v>897</v>
      </c>
      <c r="J14" s="44">
        <v>50</v>
      </c>
    </row>
    <row r="15" s="30" customFormat="1" spans="1:10">
      <c r="A15" s="41" t="s">
        <v>909</v>
      </c>
      <c r="B15" s="42" t="s">
        <v>910</v>
      </c>
      <c r="C15" s="45"/>
      <c r="D15" s="44" t="e">
        <f>D16+#REF!+#REF!</f>
        <v>#REF!</v>
      </c>
      <c r="G15" s="41" t="s">
        <v>909</v>
      </c>
      <c r="H15" s="42" t="s">
        <v>910</v>
      </c>
      <c r="I15" s="48"/>
      <c r="J15" s="44">
        <v>5544.488577</v>
      </c>
    </row>
    <row r="16" s="30" customFormat="1" spans="1:10">
      <c r="A16" s="41"/>
      <c r="B16" s="42"/>
      <c r="C16" s="43"/>
      <c r="D16" s="44"/>
      <c r="G16" s="41" t="s">
        <v>911</v>
      </c>
      <c r="H16" s="42" t="s">
        <v>912</v>
      </c>
      <c r="I16" s="49"/>
      <c r="J16" s="44">
        <v>25</v>
      </c>
    </row>
    <row r="17" s="30" customFormat="1" spans="1:10">
      <c r="A17" s="41"/>
      <c r="B17" s="42"/>
      <c r="C17" s="43"/>
      <c r="D17" s="44"/>
      <c r="G17" s="41" t="s">
        <v>913</v>
      </c>
      <c r="H17" s="42" t="s">
        <v>914</v>
      </c>
      <c r="I17" s="49" t="s">
        <v>897</v>
      </c>
      <c r="J17" s="44">
        <v>25</v>
      </c>
    </row>
    <row r="18" s="30" customFormat="1" spans="1:10">
      <c r="A18" s="41"/>
      <c r="B18" s="42"/>
      <c r="C18" s="43"/>
      <c r="D18" s="44"/>
      <c r="G18" s="41" t="s">
        <v>915</v>
      </c>
      <c r="H18" s="42" t="s">
        <v>916</v>
      </c>
      <c r="I18" s="49"/>
      <c r="J18" s="44">
        <f>J19+J20</f>
        <v>9.96</v>
      </c>
    </row>
    <row r="19" s="30" customFormat="1" ht="26" spans="1:10">
      <c r="A19" s="41"/>
      <c r="B19" s="42"/>
      <c r="C19" s="43"/>
      <c r="D19" s="44"/>
      <c r="G19" s="41" t="s">
        <v>917</v>
      </c>
      <c r="H19" s="42" t="s">
        <v>918</v>
      </c>
      <c r="I19" s="49" t="s">
        <v>897</v>
      </c>
      <c r="J19" s="44">
        <v>4</v>
      </c>
    </row>
    <row r="20" s="30" customFormat="1" ht="26" spans="1:10">
      <c r="A20" s="41"/>
      <c r="B20" s="42"/>
      <c r="C20" s="43"/>
      <c r="D20" s="44"/>
      <c r="G20" s="41" t="s">
        <v>917</v>
      </c>
      <c r="H20" s="42" t="s">
        <v>919</v>
      </c>
      <c r="I20" s="49" t="s">
        <v>897</v>
      </c>
      <c r="J20" s="44">
        <v>5.96</v>
      </c>
    </row>
    <row r="21" s="30" customFormat="1" spans="1:10">
      <c r="A21" s="41"/>
      <c r="B21" s="42"/>
      <c r="C21" s="43"/>
      <c r="D21" s="44"/>
      <c r="G21" s="41" t="s">
        <v>920</v>
      </c>
      <c r="H21" s="42" t="s">
        <v>921</v>
      </c>
      <c r="I21" s="49"/>
      <c r="J21" s="44">
        <f>J22+J23</f>
        <v>60</v>
      </c>
    </row>
    <row r="22" s="30" customFormat="1" spans="1:10">
      <c r="A22" s="41"/>
      <c r="B22" s="42"/>
      <c r="C22" s="43"/>
      <c r="D22" s="44"/>
      <c r="G22" s="41" t="s">
        <v>922</v>
      </c>
      <c r="H22" s="42" t="s">
        <v>923</v>
      </c>
      <c r="I22" s="49" t="s">
        <v>897</v>
      </c>
      <c r="J22" s="44">
        <v>48</v>
      </c>
    </row>
    <row r="23" s="30" customFormat="1" ht="26" spans="1:10">
      <c r="A23" s="41"/>
      <c r="B23" s="42"/>
      <c r="C23" s="43"/>
      <c r="D23" s="44"/>
      <c r="G23" s="41" t="s">
        <v>922</v>
      </c>
      <c r="H23" s="42" t="s">
        <v>924</v>
      </c>
      <c r="I23" s="49" t="s">
        <v>897</v>
      </c>
      <c r="J23" s="44">
        <v>12</v>
      </c>
    </row>
    <row r="24" s="30" customFormat="1" spans="1:10">
      <c r="A24" s="41"/>
      <c r="B24" s="42"/>
      <c r="C24" s="43"/>
      <c r="D24" s="44"/>
      <c r="G24" s="41" t="s">
        <v>925</v>
      </c>
      <c r="H24" s="42" t="s">
        <v>926</v>
      </c>
      <c r="I24" s="49"/>
      <c r="J24" s="44">
        <f>J25+J26+J27</f>
        <v>146.58</v>
      </c>
    </row>
    <row r="25" s="30" customFormat="1" ht="26" spans="1:10">
      <c r="A25" s="41"/>
      <c r="B25" s="42"/>
      <c r="C25" s="43"/>
      <c r="D25" s="44"/>
      <c r="G25" s="41" t="s">
        <v>927</v>
      </c>
      <c r="H25" s="42" t="s">
        <v>928</v>
      </c>
      <c r="I25" s="49" t="s">
        <v>897</v>
      </c>
      <c r="J25" s="44">
        <v>55</v>
      </c>
    </row>
    <row r="26" s="30" customFormat="1" ht="26" spans="1:10">
      <c r="A26" s="41"/>
      <c r="B26" s="42"/>
      <c r="C26" s="43"/>
      <c r="D26" s="44"/>
      <c r="G26" s="41" t="s">
        <v>927</v>
      </c>
      <c r="H26" s="42" t="s">
        <v>929</v>
      </c>
      <c r="I26" s="49" t="s">
        <v>897</v>
      </c>
      <c r="J26" s="44">
        <v>82</v>
      </c>
    </row>
    <row r="27" s="30" customFormat="1" ht="26" spans="1:10">
      <c r="A27" s="41"/>
      <c r="B27" s="42"/>
      <c r="C27" s="43"/>
      <c r="D27" s="44"/>
      <c r="G27" s="41" t="s">
        <v>927</v>
      </c>
      <c r="H27" s="42" t="s">
        <v>930</v>
      </c>
      <c r="I27" s="49" t="s">
        <v>897</v>
      </c>
      <c r="J27" s="44">
        <v>9.58</v>
      </c>
    </row>
    <row r="28" s="30" customFormat="1" spans="1:10">
      <c r="A28" s="41"/>
      <c r="B28" s="42"/>
      <c r="C28" s="43"/>
      <c r="D28" s="44"/>
      <c r="G28" s="41" t="s">
        <v>931</v>
      </c>
      <c r="H28" s="42" t="s">
        <v>932</v>
      </c>
      <c r="I28" s="49"/>
      <c r="J28" s="44">
        <f>SUM(J29:J37)</f>
        <v>309.09</v>
      </c>
    </row>
    <row r="29" s="30" customFormat="1" ht="26" spans="1:10">
      <c r="A29" s="41"/>
      <c r="B29" s="42"/>
      <c r="C29" s="43"/>
      <c r="D29" s="44"/>
      <c r="G29" s="41" t="s">
        <v>933</v>
      </c>
      <c r="H29" s="42" t="s">
        <v>934</v>
      </c>
      <c r="I29" s="49" t="s">
        <v>897</v>
      </c>
      <c r="J29" s="44">
        <v>10.5</v>
      </c>
    </row>
    <row r="30" s="30" customFormat="1" ht="26" spans="1:10">
      <c r="A30" s="41"/>
      <c r="B30" s="42"/>
      <c r="C30" s="43"/>
      <c r="D30" s="44"/>
      <c r="G30" s="41" t="s">
        <v>933</v>
      </c>
      <c r="H30" s="42" t="s">
        <v>935</v>
      </c>
      <c r="I30" s="49" t="s">
        <v>897</v>
      </c>
      <c r="J30" s="44">
        <v>8.9</v>
      </c>
    </row>
    <row r="31" s="30" customFormat="1" ht="26" spans="1:10">
      <c r="A31" s="41"/>
      <c r="B31" s="42"/>
      <c r="C31" s="43"/>
      <c r="D31" s="44"/>
      <c r="G31" s="41" t="s">
        <v>933</v>
      </c>
      <c r="H31" s="42" t="s">
        <v>936</v>
      </c>
      <c r="I31" s="49" t="s">
        <v>897</v>
      </c>
      <c r="J31" s="44">
        <v>20</v>
      </c>
    </row>
    <row r="32" s="30" customFormat="1" ht="26" spans="1:10">
      <c r="A32" s="41"/>
      <c r="B32" s="42"/>
      <c r="C32" s="43"/>
      <c r="D32" s="44"/>
      <c r="G32" s="41" t="s">
        <v>933</v>
      </c>
      <c r="H32" s="42" t="s">
        <v>937</v>
      </c>
      <c r="I32" s="49" t="s">
        <v>897</v>
      </c>
      <c r="J32" s="44">
        <v>12.5</v>
      </c>
    </row>
    <row r="33" s="30" customFormat="1" ht="26" spans="1:10">
      <c r="A33" s="41"/>
      <c r="B33" s="42"/>
      <c r="C33" s="43"/>
      <c r="D33" s="44"/>
      <c r="G33" s="41" t="s">
        <v>933</v>
      </c>
      <c r="H33" s="42" t="s">
        <v>938</v>
      </c>
      <c r="I33" s="49" t="s">
        <v>897</v>
      </c>
      <c r="J33" s="44">
        <v>10</v>
      </c>
    </row>
    <row r="34" s="30" customFormat="1" spans="1:10">
      <c r="A34" s="41"/>
      <c r="B34" s="42"/>
      <c r="C34" s="43"/>
      <c r="D34" s="44"/>
      <c r="G34" s="41" t="s">
        <v>933</v>
      </c>
      <c r="H34" s="42" t="s">
        <v>939</v>
      </c>
      <c r="I34" s="49" t="s">
        <v>897</v>
      </c>
      <c r="J34" s="44">
        <v>59.39</v>
      </c>
    </row>
    <row r="35" s="30" customFormat="1" ht="26" spans="1:10">
      <c r="A35" s="41"/>
      <c r="B35" s="42"/>
      <c r="C35" s="43"/>
      <c r="D35" s="44"/>
      <c r="G35" s="41" t="s">
        <v>940</v>
      </c>
      <c r="H35" s="42" t="s">
        <v>941</v>
      </c>
      <c r="I35" s="49" t="s">
        <v>897</v>
      </c>
      <c r="J35" s="44">
        <v>8</v>
      </c>
    </row>
    <row r="36" s="30" customFormat="1" ht="26" spans="1:10">
      <c r="A36" s="41"/>
      <c r="B36" s="42"/>
      <c r="C36" s="43"/>
      <c r="D36" s="44"/>
      <c r="G36" s="41" t="s">
        <v>940</v>
      </c>
      <c r="H36" s="42" t="s">
        <v>942</v>
      </c>
      <c r="I36" s="49" t="s">
        <v>897</v>
      </c>
      <c r="J36" s="44">
        <v>99.8</v>
      </c>
    </row>
    <row r="37" s="30" customFormat="1" spans="1:10">
      <c r="A37" s="41"/>
      <c r="B37" s="42"/>
      <c r="C37" s="43"/>
      <c r="D37" s="44"/>
      <c r="G37" s="41" t="s">
        <v>940</v>
      </c>
      <c r="H37" s="42" t="s">
        <v>943</v>
      </c>
      <c r="I37" s="49" t="s">
        <v>897</v>
      </c>
      <c r="J37" s="44">
        <v>80</v>
      </c>
    </row>
    <row r="38" s="30" customFormat="1" spans="1:10">
      <c r="A38" s="41"/>
      <c r="B38" s="42"/>
      <c r="C38" s="43"/>
      <c r="D38" s="44"/>
      <c r="G38" s="41" t="s">
        <v>944</v>
      </c>
      <c r="H38" s="42" t="s">
        <v>945</v>
      </c>
      <c r="I38" s="49"/>
      <c r="J38" s="44">
        <f>SUM(J39:J50)</f>
        <v>4173.52</v>
      </c>
    </row>
    <row r="39" s="30" customFormat="1" ht="26" spans="1:10">
      <c r="A39" s="41"/>
      <c r="B39" s="42"/>
      <c r="C39" s="43"/>
      <c r="D39" s="44"/>
      <c r="G39" s="41" t="s">
        <v>946</v>
      </c>
      <c r="H39" s="42" t="s">
        <v>947</v>
      </c>
      <c r="I39" s="49" t="s">
        <v>897</v>
      </c>
      <c r="J39" s="44">
        <v>60</v>
      </c>
    </row>
    <row r="40" s="30" customFormat="1" ht="26" spans="1:10">
      <c r="A40" s="41"/>
      <c r="B40" s="42"/>
      <c r="C40" s="43"/>
      <c r="D40" s="44"/>
      <c r="G40" s="41" t="s">
        <v>946</v>
      </c>
      <c r="H40" s="42" t="s">
        <v>948</v>
      </c>
      <c r="I40" s="49" t="s">
        <v>897</v>
      </c>
      <c r="J40" s="44">
        <v>30</v>
      </c>
    </row>
    <row r="41" s="30" customFormat="1" spans="1:10">
      <c r="A41" s="41"/>
      <c r="B41" s="42"/>
      <c r="C41" s="43"/>
      <c r="D41" s="44"/>
      <c r="G41" s="41" t="s">
        <v>946</v>
      </c>
      <c r="H41" s="42" t="s">
        <v>949</v>
      </c>
      <c r="I41" s="49" t="s">
        <v>897</v>
      </c>
      <c r="J41" s="44">
        <v>50</v>
      </c>
    </row>
    <row r="42" s="30" customFormat="1" ht="26" spans="1:10">
      <c r="A42" s="41"/>
      <c r="B42" s="42"/>
      <c r="C42" s="43"/>
      <c r="D42" s="44"/>
      <c r="G42" s="41" t="s">
        <v>946</v>
      </c>
      <c r="H42" s="42" t="s">
        <v>950</v>
      </c>
      <c r="I42" s="49" t="s">
        <v>897</v>
      </c>
      <c r="J42" s="44">
        <v>46</v>
      </c>
    </row>
    <row r="43" s="30" customFormat="1" ht="26" spans="1:10">
      <c r="A43" s="41"/>
      <c r="B43" s="42"/>
      <c r="C43" s="43"/>
      <c r="D43" s="44"/>
      <c r="G43" s="41" t="s">
        <v>946</v>
      </c>
      <c r="H43" s="42" t="s">
        <v>951</v>
      </c>
      <c r="I43" s="49" t="s">
        <v>897</v>
      </c>
      <c r="J43" s="44">
        <v>3640</v>
      </c>
    </row>
    <row r="44" s="30" customFormat="1" spans="1:10">
      <c r="A44" s="41"/>
      <c r="B44" s="42"/>
      <c r="C44" s="43"/>
      <c r="D44" s="44"/>
      <c r="G44" s="41" t="s">
        <v>946</v>
      </c>
      <c r="H44" s="42" t="s">
        <v>952</v>
      </c>
      <c r="I44" s="49" t="s">
        <v>897</v>
      </c>
      <c r="J44" s="44">
        <v>79.5</v>
      </c>
    </row>
    <row r="45" s="30" customFormat="1" ht="26" spans="1:10">
      <c r="A45" s="41"/>
      <c r="B45" s="42"/>
      <c r="C45" s="43"/>
      <c r="D45" s="44"/>
      <c r="G45" s="41" t="s">
        <v>946</v>
      </c>
      <c r="H45" s="42" t="s">
        <v>953</v>
      </c>
      <c r="I45" s="49" t="s">
        <v>897</v>
      </c>
      <c r="J45" s="44">
        <v>33.46</v>
      </c>
    </row>
    <row r="46" s="30" customFormat="1" ht="26" spans="1:10">
      <c r="A46" s="41"/>
      <c r="B46" s="42"/>
      <c r="C46" s="43"/>
      <c r="D46" s="44"/>
      <c r="G46" s="41" t="s">
        <v>946</v>
      </c>
      <c r="H46" s="42" t="s">
        <v>954</v>
      </c>
      <c r="I46" s="49" t="s">
        <v>897</v>
      </c>
      <c r="J46" s="44">
        <v>20</v>
      </c>
    </row>
    <row r="47" s="30" customFormat="1" spans="1:10">
      <c r="A47" s="41"/>
      <c r="B47" s="42"/>
      <c r="C47" s="43"/>
      <c r="D47" s="44"/>
      <c r="G47" s="41" t="s">
        <v>946</v>
      </c>
      <c r="H47" s="42" t="s">
        <v>955</v>
      </c>
      <c r="I47" s="49" t="s">
        <v>897</v>
      </c>
      <c r="J47" s="44">
        <v>60</v>
      </c>
    </row>
    <row r="48" s="30" customFormat="1" ht="26" spans="1:10">
      <c r="A48" s="41"/>
      <c r="B48" s="42"/>
      <c r="C48" s="43"/>
      <c r="D48" s="44"/>
      <c r="G48" s="41" t="s">
        <v>946</v>
      </c>
      <c r="H48" s="42" t="s">
        <v>956</v>
      </c>
      <c r="I48" s="49" t="s">
        <v>897</v>
      </c>
      <c r="J48" s="44">
        <v>107.6</v>
      </c>
    </row>
    <row r="49" s="30" customFormat="1" ht="26" spans="1:10">
      <c r="A49" s="41"/>
      <c r="B49" s="42"/>
      <c r="C49" s="43"/>
      <c r="D49" s="44"/>
      <c r="G49" s="41" t="s">
        <v>946</v>
      </c>
      <c r="H49" s="42" t="s">
        <v>957</v>
      </c>
      <c r="I49" s="49" t="s">
        <v>897</v>
      </c>
      <c r="J49" s="44">
        <v>14.96</v>
      </c>
    </row>
    <row r="50" s="30" customFormat="1" ht="26" spans="1:10">
      <c r="A50" s="41"/>
      <c r="B50" s="42"/>
      <c r="C50" s="43"/>
      <c r="D50" s="44"/>
      <c r="G50" s="41" t="s">
        <v>946</v>
      </c>
      <c r="H50" s="42" t="s">
        <v>958</v>
      </c>
      <c r="I50" s="49" t="s">
        <v>897</v>
      </c>
      <c r="J50" s="44">
        <v>32</v>
      </c>
    </row>
    <row r="51" s="30" customFormat="1" spans="1:10">
      <c r="A51" s="41"/>
      <c r="B51" s="42"/>
      <c r="C51" s="43"/>
      <c r="D51" s="44"/>
      <c r="G51" s="41" t="s">
        <v>959</v>
      </c>
      <c r="H51" s="42" t="s">
        <v>960</v>
      </c>
      <c r="I51" s="49"/>
      <c r="J51" s="44">
        <f>SUM(J52:J56)</f>
        <v>151.853136</v>
      </c>
    </row>
    <row r="52" s="30" customFormat="1" ht="26" spans="1:10">
      <c r="A52" s="41"/>
      <c r="B52" s="42"/>
      <c r="C52" s="43"/>
      <c r="D52" s="44"/>
      <c r="G52" s="41" t="s">
        <v>961</v>
      </c>
      <c r="H52" s="42" t="s">
        <v>962</v>
      </c>
      <c r="I52" s="49" t="s">
        <v>897</v>
      </c>
      <c r="J52" s="44">
        <v>15</v>
      </c>
    </row>
    <row r="53" s="30" customFormat="1" ht="26" spans="1:10">
      <c r="A53" s="41"/>
      <c r="B53" s="42"/>
      <c r="C53" s="43"/>
      <c r="D53" s="44"/>
      <c r="G53" s="41" t="s">
        <v>963</v>
      </c>
      <c r="H53" s="42" t="s">
        <v>964</v>
      </c>
      <c r="I53" s="49" t="s">
        <v>897</v>
      </c>
      <c r="J53" s="44">
        <v>25</v>
      </c>
    </row>
    <row r="54" s="30" customFormat="1" ht="26" spans="1:10">
      <c r="A54" s="41"/>
      <c r="B54" s="42"/>
      <c r="C54" s="43"/>
      <c r="D54" s="44"/>
      <c r="G54" s="41" t="s">
        <v>963</v>
      </c>
      <c r="H54" s="42" t="s">
        <v>965</v>
      </c>
      <c r="I54" s="49" t="s">
        <v>897</v>
      </c>
      <c r="J54" s="44">
        <v>4.69</v>
      </c>
    </row>
    <row r="55" s="30" customFormat="1" ht="26" spans="1:10">
      <c r="A55" s="41"/>
      <c r="B55" s="42"/>
      <c r="C55" s="43"/>
      <c r="D55" s="44"/>
      <c r="G55" s="41" t="s">
        <v>963</v>
      </c>
      <c r="H55" s="42" t="s">
        <v>966</v>
      </c>
      <c r="I55" s="49" t="s">
        <v>897</v>
      </c>
      <c r="J55" s="44">
        <v>9.3</v>
      </c>
    </row>
    <row r="56" s="30" customFormat="1" ht="26" spans="1:10">
      <c r="A56" s="41"/>
      <c r="B56" s="42"/>
      <c r="C56" s="43"/>
      <c r="D56" s="44"/>
      <c r="G56" s="41" t="s">
        <v>963</v>
      </c>
      <c r="H56" s="42" t="s">
        <v>967</v>
      </c>
      <c r="I56" s="49" t="s">
        <v>897</v>
      </c>
      <c r="J56" s="44">
        <v>97.863136</v>
      </c>
    </row>
    <row r="57" s="30" customFormat="1" spans="1:10">
      <c r="A57" s="41"/>
      <c r="B57" s="42"/>
      <c r="C57" s="43"/>
      <c r="D57" s="44"/>
      <c r="G57" s="41" t="s">
        <v>968</v>
      </c>
      <c r="H57" s="42" t="s">
        <v>969</v>
      </c>
      <c r="I57" s="49"/>
      <c r="J57" s="44">
        <f>SUM(J58:J61)</f>
        <v>640.485441</v>
      </c>
    </row>
    <row r="58" s="30" customFormat="1" spans="1:10">
      <c r="A58" s="41"/>
      <c r="B58" s="42"/>
      <c r="C58" s="43"/>
      <c r="D58" s="44"/>
      <c r="G58" s="41" t="s">
        <v>970</v>
      </c>
      <c r="H58" s="42" t="s">
        <v>971</v>
      </c>
      <c r="I58" s="49" t="s">
        <v>897</v>
      </c>
      <c r="J58" s="44">
        <v>149.04</v>
      </c>
    </row>
    <row r="59" s="30" customFormat="1" ht="26" spans="1:10">
      <c r="A59" s="41"/>
      <c r="B59" s="42"/>
      <c r="C59" s="43"/>
      <c r="D59" s="44"/>
      <c r="G59" s="41" t="s">
        <v>972</v>
      </c>
      <c r="H59" s="42" t="s">
        <v>973</v>
      </c>
      <c r="I59" s="49" t="s">
        <v>897</v>
      </c>
      <c r="J59" s="44">
        <v>387.645441</v>
      </c>
    </row>
    <row r="60" s="30" customFormat="1" ht="26" spans="1:10">
      <c r="A60" s="41"/>
      <c r="B60" s="42"/>
      <c r="C60" s="43"/>
      <c r="D60" s="44"/>
      <c r="G60" s="41" t="s">
        <v>972</v>
      </c>
      <c r="H60" s="42" t="s">
        <v>974</v>
      </c>
      <c r="I60" s="49" t="s">
        <v>897</v>
      </c>
      <c r="J60" s="44">
        <v>53.8</v>
      </c>
    </row>
    <row r="61" s="30" customFormat="1" spans="1:10">
      <c r="A61" s="41"/>
      <c r="B61" s="42"/>
      <c r="C61" s="43"/>
      <c r="D61" s="44"/>
      <c r="G61" s="41" t="s">
        <v>972</v>
      </c>
      <c r="H61" s="42" t="s">
        <v>975</v>
      </c>
      <c r="I61" s="49" t="s">
        <v>897</v>
      </c>
      <c r="J61" s="44">
        <v>50</v>
      </c>
    </row>
    <row r="62" s="30" customFormat="1" spans="1:10">
      <c r="A62" s="41"/>
      <c r="B62" s="42"/>
      <c r="C62" s="43"/>
      <c r="D62" s="44"/>
      <c r="G62" s="41" t="s">
        <v>976</v>
      </c>
      <c r="H62" s="42" t="s">
        <v>977</v>
      </c>
      <c r="I62" s="49"/>
      <c r="J62" s="44">
        <f>SUM(J63)</f>
        <v>28</v>
      </c>
    </row>
    <row r="63" s="30" customFormat="1" spans="1:10">
      <c r="A63" s="41"/>
      <c r="B63" s="42"/>
      <c r="C63" s="43"/>
      <c r="D63" s="44"/>
      <c r="G63" s="41" t="s">
        <v>978</v>
      </c>
      <c r="H63" s="42" t="s">
        <v>979</v>
      </c>
      <c r="I63" s="49" t="s">
        <v>897</v>
      </c>
      <c r="J63" s="44">
        <v>28</v>
      </c>
    </row>
    <row r="64" s="30" customFormat="1" ht="18" customHeight="1" spans="1:4">
      <c r="A64" s="41" t="s">
        <v>891</v>
      </c>
      <c r="B64" s="42" t="s">
        <v>892</v>
      </c>
      <c r="C64" s="43"/>
      <c r="D64" s="44">
        <f>D65+D67+D72</f>
        <v>1741.81</v>
      </c>
    </row>
    <row r="65" s="30" customFormat="1" ht="18" customHeight="1" spans="1:4">
      <c r="A65" s="41" t="s">
        <v>905</v>
      </c>
      <c r="B65" s="42" t="s">
        <v>906</v>
      </c>
      <c r="C65" s="41"/>
      <c r="D65" s="44">
        <f>D66</f>
        <v>430.11</v>
      </c>
    </row>
    <row r="66" s="30" customFormat="1" ht="18" customHeight="1" spans="1:4">
      <c r="A66" s="41" t="s">
        <v>980</v>
      </c>
      <c r="B66" s="42" t="s">
        <v>981</v>
      </c>
      <c r="C66" s="41" t="s">
        <v>982</v>
      </c>
      <c r="D66" s="44">
        <v>430.11</v>
      </c>
    </row>
    <row r="67" s="30" customFormat="1" ht="18" customHeight="1" spans="1:4">
      <c r="A67" s="41" t="s">
        <v>983</v>
      </c>
      <c r="B67" s="42" t="s">
        <v>984</v>
      </c>
      <c r="C67" s="43"/>
      <c r="D67" s="44">
        <f>SUM(D68:D71)</f>
        <v>553.2</v>
      </c>
    </row>
    <row r="68" s="30" customFormat="1" ht="18" customHeight="1" spans="1:4">
      <c r="A68" s="41" t="s">
        <v>985</v>
      </c>
      <c r="B68" s="42" t="s">
        <v>986</v>
      </c>
      <c r="C68" s="45" t="s">
        <v>987</v>
      </c>
      <c r="D68" s="44">
        <v>53.55</v>
      </c>
    </row>
    <row r="69" s="30" customFormat="1" ht="18" customHeight="1" spans="1:4">
      <c r="A69" s="41" t="s">
        <v>988</v>
      </c>
      <c r="B69" s="50" t="s">
        <v>989</v>
      </c>
      <c r="C69" s="45" t="s">
        <v>987</v>
      </c>
      <c r="D69" s="44">
        <v>75.15</v>
      </c>
    </row>
    <row r="70" s="30" customFormat="1" ht="18" customHeight="1" spans="1:4">
      <c r="A70" s="41" t="s">
        <v>990</v>
      </c>
      <c r="B70" s="42" t="s">
        <v>991</v>
      </c>
      <c r="C70" s="45" t="s">
        <v>987</v>
      </c>
      <c r="D70" s="44">
        <v>420</v>
      </c>
    </row>
    <row r="71" s="30" customFormat="1" ht="18" customHeight="1" spans="1:4">
      <c r="A71" s="41" t="s">
        <v>992</v>
      </c>
      <c r="B71" s="42" t="s">
        <v>993</v>
      </c>
      <c r="C71" s="51" t="s">
        <v>994</v>
      </c>
      <c r="D71" s="44">
        <v>4.5</v>
      </c>
    </row>
    <row r="72" s="30" customFormat="1" ht="18" customHeight="1" spans="1:4">
      <c r="A72" s="41" t="s">
        <v>995</v>
      </c>
      <c r="B72" s="42" t="s">
        <v>996</v>
      </c>
      <c r="C72" s="45"/>
      <c r="D72" s="44">
        <f>SUM(D73:D77)</f>
        <v>758.5</v>
      </c>
    </row>
    <row r="73" s="30" customFormat="1" ht="18" customHeight="1" spans="1:4">
      <c r="A73" s="41" t="s">
        <v>997</v>
      </c>
      <c r="B73" s="42" t="s">
        <v>998</v>
      </c>
      <c r="C73" s="51" t="s">
        <v>994</v>
      </c>
      <c r="D73" s="44">
        <v>36.5</v>
      </c>
    </row>
    <row r="74" s="30" customFormat="1" ht="18" customHeight="1" spans="1:4">
      <c r="A74" s="41" t="s">
        <v>999</v>
      </c>
      <c r="B74" s="42" t="s">
        <v>1000</v>
      </c>
      <c r="C74" s="51" t="s">
        <v>994</v>
      </c>
      <c r="D74" s="44">
        <v>40</v>
      </c>
    </row>
    <row r="75" s="30" customFormat="1" ht="18" customHeight="1" spans="1:4">
      <c r="A75" s="41" t="s">
        <v>1001</v>
      </c>
      <c r="B75" s="42" t="s">
        <v>1002</v>
      </c>
      <c r="C75" s="45" t="s">
        <v>987</v>
      </c>
      <c r="D75" s="44">
        <v>2</v>
      </c>
    </row>
    <row r="76" s="30" customFormat="1" ht="18" customHeight="1" spans="1:4">
      <c r="A76" s="41" t="s">
        <v>1003</v>
      </c>
      <c r="B76" s="42" t="s">
        <v>1004</v>
      </c>
      <c r="C76" s="45" t="s">
        <v>987</v>
      </c>
      <c r="D76" s="44">
        <v>560</v>
      </c>
    </row>
    <row r="77" s="30" customFormat="1" ht="18" customHeight="1" spans="1:4">
      <c r="A77" s="41" t="s">
        <v>1005</v>
      </c>
      <c r="B77" s="42" t="s">
        <v>1006</v>
      </c>
      <c r="C77" s="45" t="s">
        <v>987</v>
      </c>
      <c r="D77" s="44">
        <v>120</v>
      </c>
    </row>
    <row r="78" s="30" customFormat="1" ht="18" customHeight="1" spans="1:4">
      <c r="A78" s="41" t="s">
        <v>909</v>
      </c>
      <c r="B78" s="42" t="s">
        <v>910</v>
      </c>
      <c r="C78" s="45"/>
      <c r="D78" s="44">
        <f>D79+D82+D84</f>
        <v>74.5</v>
      </c>
    </row>
    <row r="79" s="30" customFormat="1" ht="18" customHeight="1" spans="1:4">
      <c r="A79" s="41" t="s">
        <v>1007</v>
      </c>
      <c r="B79" s="42" t="s">
        <v>912</v>
      </c>
      <c r="C79" s="45"/>
      <c r="D79" s="44">
        <f>SUM(D80:D81)</f>
        <v>58</v>
      </c>
    </row>
    <row r="80" s="30" customFormat="1" ht="18" customHeight="1" spans="1:4">
      <c r="A80" s="52" t="s">
        <v>1008</v>
      </c>
      <c r="B80" s="42" t="s">
        <v>1009</v>
      </c>
      <c r="C80" s="51" t="s">
        <v>994</v>
      </c>
      <c r="D80" s="44">
        <v>7</v>
      </c>
    </row>
    <row r="81" s="30" customFormat="1" ht="18" customHeight="1" spans="1:4">
      <c r="A81" s="52" t="s">
        <v>1010</v>
      </c>
      <c r="B81" s="42" t="s">
        <v>1011</v>
      </c>
      <c r="C81" s="51" t="s">
        <v>994</v>
      </c>
      <c r="D81" s="44">
        <v>51</v>
      </c>
    </row>
    <row r="82" s="30" customFormat="1" ht="18" customHeight="1" spans="1:4">
      <c r="A82" s="52" t="s">
        <v>1012</v>
      </c>
      <c r="B82" s="42" t="s">
        <v>932</v>
      </c>
      <c r="C82" s="45"/>
      <c r="D82" s="44">
        <f>D83</f>
        <v>3</v>
      </c>
    </row>
    <row r="83" s="30" customFormat="1" ht="18" customHeight="1" spans="1:4">
      <c r="A83" s="52" t="s">
        <v>1013</v>
      </c>
      <c r="B83" s="42" t="s">
        <v>1014</v>
      </c>
      <c r="C83" s="51" t="s">
        <v>994</v>
      </c>
      <c r="D83" s="44">
        <v>3</v>
      </c>
    </row>
    <row r="84" s="30" customFormat="1" ht="18" customHeight="1" spans="1:4">
      <c r="A84" s="52" t="s">
        <v>1015</v>
      </c>
      <c r="B84" s="42" t="s">
        <v>969</v>
      </c>
      <c r="C84" s="45"/>
      <c r="D84" s="44">
        <f>D85</f>
        <v>13.5</v>
      </c>
    </row>
    <row r="85" s="30" customFormat="1" ht="18" customHeight="1" spans="1:4">
      <c r="A85" s="52" t="s">
        <v>1016</v>
      </c>
      <c r="B85" s="42" t="s">
        <v>1017</v>
      </c>
      <c r="C85" s="51" t="s">
        <v>994</v>
      </c>
      <c r="D85" s="44">
        <v>13.5</v>
      </c>
    </row>
    <row r="86" s="27" customFormat="1" ht="15" customHeight="1" spans="1:10">
      <c r="A86" s="53" t="s">
        <v>1018</v>
      </c>
      <c r="B86" s="54"/>
      <c r="C86" s="54"/>
      <c r="D86" s="42" t="s">
        <v>1019</v>
      </c>
      <c r="E86" s="55"/>
      <c r="H86" s="32"/>
      <c r="I86" s="32"/>
      <c r="J86" s="33"/>
    </row>
    <row r="87" s="27" customFormat="1" ht="15" customHeight="1" spans="1:10">
      <c r="A87" s="52" t="s">
        <v>1020</v>
      </c>
      <c r="B87" s="54"/>
      <c r="C87" s="54"/>
      <c r="D87" s="42" t="s">
        <v>1021</v>
      </c>
      <c r="E87" s="55"/>
      <c r="H87" s="32"/>
      <c r="I87" s="32"/>
      <c r="J87" s="33"/>
    </row>
    <row r="88" s="27" customFormat="1" ht="15" customHeight="1" spans="1:10">
      <c r="A88" s="52" t="s">
        <v>1022</v>
      </c>
      <c r="B88" s="54"/>
      <c r="C88" s="56"/>
      <c r="D88" s="42" t="s">
        <v>1023</v>
      </c>
      <c r="E88" s="55"/>
      <c r="H88" s="32"/>
      <c r="I88" s="32"/>
      <c r="J88" s="33"/>
    </row>
    <row r="89" s="27" customFormat="1" ht="15" customHeight="1" spans="1:10">
      <c r="A89" s="52" t="s">
        <v>1024</v>
      </c>
      <c r="B89" s="54"/>
      <c r="C89" s="56"/>
      <c r="D89" s="42" t="s">
        <v>1025</v>
      </c>
      <c r="E89" s="55"/>
      <c r="H89" s="32"/>
      <c r="I89" s="32"/>
      <c r="J89" s="33"/>
    </row>
    <row r="90" s="27" customFormat="1" ht="15" customHeight="1" spans="1:10">
      <c r="A90" s="52" t="s">
        <v>1026</v>
      </c>
      <c r="B90" s="54"/>
      <c r="C90" s="57"/>
      <c r="D90" s="42" t="s">
        <v>1027</v>
      </c>
      <c r="E90" s="55"/>
      <c r="H90" s="32"/>
      <c r="I90" s="32"/>
      <c r="J90" s="33"/>
    </row>
    <row r="91" s="27" customFormat="1" ht="15" customHeight="1" spans="1:10">
      <c r="A91" s="52" t="s">
        <v>1028</v>
      </c>
      <c r="B91" s="54"/>
      <c r="C91" s="54" t="s">
        <v>1029</v>
      </c>
      <c r="D91" s="58"/>
      <c r="E91" s="55"/>
      <c r="H91" s="32"/>
      <c r="I91" s="32"/>
      <c r="J91" s="33"/>
    </row>
    <row r="92" s="27" customFormat="1" ht="15" customHeight="1" spans="1:10">
      <c r="A92" s="52" t="s">
        <v>1030</v>
      </c>
      <c r="B92" s="54"/>
      <c r="C92" s="59"/>
      <c r="D92" s="42" t="s">
        <v>1031</v>
      </c>
      <c r="E92" s="55"/>
      <c r="H92" s="32"/>
      <c r="I92" s="32"/>
      <c r="J92" s="33"/>
    </row>
    <row r="93" s="27" customFormat="1" ht="15" customHeight="1" spans="1:10">
      <c r="A93" s="52" t="s">
        <v>1032</v>
      </c>
      <c r="B93" s="54"/>
      <c r="C93" s="56"/>
      <c r="D93" s="42" t="s">
        <v>1033</v>
      </c>
      <c r="E93" s="55"/>
      <c r="H93" s="32"/>
      <c r="I93" s="32"/>
      <c r="J93" s="33"/>
    </row>
    <row r="94" s="27" customFormat="1" ht="15" customHeight="1" spans="1:10">
      <c r="A94" s="52" t="s">
        <v>1034</v>
      </c>
      <c r="B94" s="54"/>
      <c r="C94" s="56"/>
      <c r="D94" s="42" t="s">
        <v>1035</v>
      </c>
      <c r="E94" s="55"/>
      <c r="H94" s="32"/>
      <c r="I94" s="32"/>
      <c r="J94" s="33"/>
    </row>
    <row r="95" s="27" customFormat="1" ht="15" customHeight="1" spans="1:10">
      <c r="A95" s="52" t="s">
        <v>1036</v>
      </c>
      <c r="B95" s="54"/>
      <c r="C95" s="56"/>
      <c r="D95" s="42" t="s">
        <v>1037</v>
      </c>
      <c r="E95" s="55"/>
      <c r="H95" s="32"/>
      <c r="I95" s="32"/>
      <c r="J95" s="33"/>
    </row>
    <row r="96" s="27" customFormat="1" ht="15" customHeight="1" spans="1:10">
      <c r="A96" s="52" t="s">
        <v>1038</v>
      </c>
      <c r="B96" s="54"/>
      <c r="C96" s="56"/>
      <c r="D96" s="42" t="s">
        <v>1039</v>
      </c>
      <c r="E96" s="55"/>
      <c r="H96" s="32"/>
      <c r="I96" s="32"/>
      <c r="J96" s="33"/>
    </row>
    <row r="97" s="27" customFormat="1" ht="15" customHeight="1" spans="1:10">
      <c r="A97" s="52" t="s">
        <v>1040</v>
      </c>
      <c r="B97" s="54"/>
      <c r="C97" s="57"/>
      <c r="D97" s="42" t="s">
        <v>1041</v>
      </c>
      <c r="E97" s="55"/>
      <c r="H97" s="32"/>
      <c r="I97" s="32"/>
      <c r="J97" s="33"/>
    </row>
    <row r="98" s="27" customFormat="1" ht="15" customHeight="1" spans="1:10">
      <c r="A98" s="60" t="s">
        <v>1042</v>
      </c>
      <c r="B98" s="39" t="s">
        <v>1043</v>
      </c>
      <c r="C98" s="49"/>
      <c r="D98" s="48"/>
      <c r="E98" s="61"/>
      <c r="H98" s="32"/>
      <c r="I98" s="32"/>
      <c r="J98" s="33"/>
    </row>
    <row r="99" s="27" customFormat="1" ht="15" customHeight="1" spans="1:10">
      <c r="A99" s="52" t="s">
        <v>1044</v>
      </c>
      <c r="B99" s="62"/>
      <c r="C99" s="63" t="s">
        <v>1045</v>
      </c>
      <c r="D99" s="42"/>
      <c r="E99" s="55"/>
      <c r="H99" s="32"/>
      <c r="I99" s="32"/>
      <c r="J99" s="33"/>
    </row>
    <row r="100" s="27" customFormat="1" ht="15" customHeight="1" spans="1:10">
      <c r="A100" s="64" t="s">
        <v>1046</v>
      </c>
      <c r="B100" s="65"/>
      <c r="C100" s="59"/>
      <c r="D100" s="66" t="s">
        <v>1045</v>
      </c>
      <c r="E100" s="67"/>
      <c r="H100" s="32"/>
      <c r="I100" s="32"/>
      <c r="J100" s="33"/>
    </row>
    <row r="101" s="27" customFormat="1" ht="15" customHeight="1" spans="1:10">
      <c r="A101" s="52" t="s">
        <v>1047</v>
      </c>
      <c r="B101" s="68"/>
      <c r="C101" s="69"/>
      <c r="D101" s="70" t="s">
        <v>1048</v>
      </c>
      <c r="E101" s="55"/>
      <c r="H101" s="32"/>
      <c r="I101" s="32"/>
      <c r="J101" s="33"/>
    </row>
  </sheetData>
  <sheetProtection formatCells="0" insertHyperlinks="0" autoFilter="0"/>
  <mergeCells count="6">
    <mergeCell ref="G1:J1"/>
    <mergeCell ref="A2:E2"/>
    <mergeCell ref="B86:B97"/>
    <mergeCell ref="B99:B101"/>
    <mergeCell ref="C88:C90"/>
    <mergeCell ref="C92:C97"/>
  </mergeCells>
  <pageMargins left="0.75" right="0.75" top="1" bottom="1" header="0.51" footer="0.51"/>
  <pageSetup paperSize="9" orientation="portrait"/>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
  <sheetViews>
    <sheetView zoomScale="85" zoomScaleNormal="85" topLeftCell="A19" workbookViewId="0">
      <selection activeCell="F20" sqref="F20"/>
    </sheetView>
  </sheetViews>
  <sheetFormatPr defaultColWidth="20.7272727272727" defaultRowHeight="14" outlineLevelCol="4"/>
  <cols>
    <col min="1" max="1" width="14.4" style="1" customWidth="1"/>
    <col min="2" max="3" width="20.7272727272727" style="1"/>
    <col min="4" max="4" width="14.5454545454545" style="2" customWidth="1"/>
    <col min="5" max="5" width="31.0090909090909" style="1" customWidth="1"/>
    <col min="6" max="16383" width="20.7272727272727" style="1"/>
  </cols>
  <sheetData>
    <row r="1" ht="17.5" spans="1:4">
      <c r="A1" s="3" t="s">
        <v>1049</v>
      </c>
      <c r="B1" s="3"/>
      <c r="C1" s="3"/>
      <c r="D1" s="4"/>
    </row>
    <row r="2" spans="1:4">
      <c r="A2" s="5" t="s">
        <v>1050</v>
      </c>
      <c r="B2" s="6"/>
      <c r="C2" s="6"/>
      <c r="D2" s="7"/>
    </row>
    <row r="3" ht="26" spans="1:5">
      <c r="A3" s="8" t="s">
        <v>1051</v>
      </c>
      <c r="B3" s="8" t="s">
        <v>29</v>
      </c>
      <c r="C3" s="8"/>
      <c r="D3" s="8"/>
      <c r="E3" s="8"/>
    </row>
    <row r="4" spans="1:5">
      <c r="A4" s="8" t="s">
        <v>1052</v>
      </c>
      <c r="B4" s="8" t="s">
        <v>1053</v>
      </c>
      <c r="C4" s="8"/>
      <c r="D4" s="9">
        <v>156731.239959</v>
      </c>
      <c r="E4" s="9"/>
    </row>
    <row r="5" spans="1:5">
      <c r="A5" s="8"/>
      <c r="B5" s="8" t="s">
        <v>1054</v>
      </c>
      <c r="C5" s="8"/>
      <c r="D5" s="9">
        <v>3972.719584</v>
      </c>
      <c r="E5" s="9"/>
    </row>
    <row r="6" spans="1:5">
      <c r="A6" s="8"/>
      <c r="B6" s="8" t="s">
        <v>1055</v>
      </c>
      <c r="C6" s="8"/>
      <c r="D6" s="9">
        <v>152758.520375</v>
      </c>
      <c r="E6" s="9"/>
    </row>
    <row r="7" spans="1:5">
      <c r="A7" s="8" t="s">
        <v>1056</v>
      </c>
      <c r="B7" s="10" t="s">
        <v>1057</v>
      </c>
      <c r="C7" s="11"/>
      <c r="D7" s="11"/>
      <c r="E7" s="12"/>
    </row>
    <row r="8" spans="1:5">
      <c r="A8" s="8"/>
      <c r="B8" s="13"/>
      <c r="C8" s="14"/>
      <c r="D8" s="14"/>
      <c r="E8" s="15"/>
    </row>
    <row r="9" spans="1:5">
      <c r="A9" s="8"/>
      <c r="B9" s="13"/>
      <c r="C9" s="14"/>
      <c r="D9" s="14"/>
      <c r="E9" s="15"/>
    </row>
    <row r="10" spans="1:5">
      <c r="A10" s="8"/>
      <c r="B10" s="13"/>
      <c r="C10" s="14"/>
      <c r="D10" s="14"/>
      <c r="E10" s="15"/>
    </row>
    <row r="11" spans="1:5">
      <c r="A11" s="8"/>
      <c r="B11" s="13"/>
      <c r="C11" s="14"/>
      <c r="D11" s="14"/>
      <c r="E11" s="15"/>
    </row>
    <row r="12" spans="1:5">
      <c r="A12" s="16"/>
      <c r="B12" s="17"/>
      <c r="C12" s="18"/>
      <c r="D12" s="18"/>
      <c r="E12" s="19"/>
    </row>
    <row r="13" spans="1:5">
      <c r="A13" s="8" t="s">
        <v>1058</v>
      </c>
      <c r="B13" s="8" t="s">
        <v>1059</v>
      </c>
      <c r="C13" s="8" t="s">
        <v>1060</v>
      </c>
      <c r="D13" s="8"/>
      <c r="E13" s="20" t="s">
        <v>1061</v>
      </c>
    </row>
    <row r="14" ht="96" spans="1:5">
      <c r="A14" s="8"/>
      <c r="B14" s="20" t="s">
        <v>1062</v>
      </c>
      <c r="C14" s="21" t="s">
        <v>1063</v>
      </c>
      <c r="D14" s="22"/>
      <c r="E14" s="23" t="s">
        <v>1064</v>
      </c>
    </row>
    <row r="15" ht="132" spans="1:5">
      <c r="A15" s="8"/>
      <c r="B15" s="20" t="s">
        <v>1065</v>
      </c>
      <c r="C15" s="21" t="s">
        <v>1066</v>
      </c>
      <c r="D15" s="22"/>
      <c r="E15" s="23" t="s">
        <v>1067</v>
      </c>
    </row>
    <row r="16" ht="156" spans="1:5">
      <c r="A16" s="8"/>
      <c r="B16" s="20" t="s">
        <v>1068</v>
      </c>
      <c r="C16" s="21" t="s">
        <v>1069</v>
      </c>
      <c r="D16" s="22"/>
      <c r="E16" s="23" t="s">
        <v>1070</v>
      </c>
    </row>
    <row r="17" spans="1:5">
      <c r="A17" s="8"/>
      <c r="B17" s="20" t="s">
        <v>1071</v>
      </c>
      <c r="C17" s="21" t="s">
        <v>1072</v>
      </c>
      <c r="D17" s="22"/>
      <c r="E17" s="23" t="s">
        <v>1073</v>
      </c>
    </row>
    <row r="18" ht="24" spans="1:5">
      <c r="A18" s="8"/>
      <c r="B18" s="20" t="s">
        <v>593</v>
      </c>
      <c r="C18" s="21" t="s">
        <v>1074</v>
      </c>
      <c r="D18" s="22"/>
      <c r="E18" s="23" t="s">
        <v>1075</v>
      </c>
    </row>
    <row r="19" ht="120" spans="1:5">
      <c r="A19" s="8"/>
      <c r="B19" s="20" t="s">
        <v>1076</v>
      </c>
      <c r="C19" s="21" t="s">
        <v>1077</v>
      </c>
      <c r="D19" s="22"/>
      <c r="E19" s="23" t="s">
        <v>1078</v>
      </c>
    </row>
    <row r="20" ht="48" spans="1:5">
      <c r="A20" s="8"/>
      <c r="B20" s="20" t="s">
        <v>1079</v>
      </c>
      <c r="C20" s="21" t="s">
        <v>1080</v>
      </c>
      <c r="D20" s="22"/>
      <c r="E20" s="23" t="s">
        <v>1081</v>
      </c>
    </row>
    <row r="21" spans="1:5">
      <c r="A21" s="8" t="s">
        <v>1082</v>
      </c>
      <c r="B21" s="24"/>
      <c r="C21" s="25"/>
      <c r="D21" s="25"/>
      <c r="E21" s="26"/>
    </row>
  </sheetData>
  <sheetProtection formatCells="0" insertHyperlinks="0" autoFilter="0"/>
  <mergeCells count="22">
    <mergeCell ref="A1:D1"/>
    <mergeCell ref="A2:D2"/>
    <mergeCell ref="B3:E3"/>
    <mergeCell ref="B4:C4"/>
    <mergeCell ref="D4:E4"/>
    <mergeCell ref="B5:C5"/>
    <mergeCell ref="D5:E5"/>
    <mergeCell ref="B6:C6"/>
    <mergeCell ref="D6:E6"/>
    <mergeCell ref="C13:D13"/>
    <mergeCell ref="C14:D14"/>
    <mergeCell ref="C15:D15"/>
    <mergeCell ref="C16:D16"/>
    <mergeCell ref="C17:D17"/>
    <mergeCell ref="C18:D18"/>
    <mergeCell ref="C19:D19"/>
    <mergeCell ref="C20:D20"/>
    <mergeCell ref="B21:E21"/>
    <mergeCell ref="A4:A6"/>
    <mergeCell ref="A7:A12"/>
    <mergeCell ref="A13:A20"/>
    <mergeCell ref="B7:E12"/>
  </mergeCells>
  <pageMargins left="0.75" right="0.75" top="1" bottom="1" header="0.511805555555556" footer="0.511805555555556"/>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1"/>
  <sheetViews>
    <sheetView workbookViewId="0">
      <pane ySplit="5" topLeftCell="A6" activePane="bottomLeft" state="frozen"/>
      <selection/>
      <selection pane="bottomLeft" activeCell="F35" sqref="F35:F39"/>
    </sheetView>
  </sheetViews>
  <sheetFormatPr defaultColWidth="10" defaultRowHeight="14"/>
  <cols>
    <col min="6" max="6" width="10.5454545454545"/>
  </cols>
  <sheetData>
    <row r="1" ht="29.75" customHeight="1" spans="1:13">
      <c r="A1" s="215" t="s">
        <v>29</v>
      </c>
      <c r="B1" s="215"/>
      <c r="C1" s="216"/>
      <c r="D1" s="216"/>
      <c r="E1" s="216"/>
      <c r="F1" s="215"/>
      <c r="G1" s="215"/>
      <c r="H1" s="215"/>
      <c r="I1" s="215"/>
      <c r="J1" s="215"/>
      <c r="K1" s="215"/>
      <c r="L1" s="215"/>
      <c r="M1" s="215"/>
    </row>
    <row r="2" ht="21" spans="1:13">
      <c r="A2" s="215" t="s">
        <v>30</v>
      </c>
      <c r="B2" s="215"/>
      <c r="C2" s="216"/>
      <c r="D2" s="216"/>
      <c r="E2" s="216"/>
      <c r="F2" s="215"/>
      <c r="G2" s="215"/>
      <c r="H2" s="215"/>
      <c r="I2" s="215"/>
      <c r="J2" s="215"/>
      <c r="K2" s="215"/>
      <c r="L2" s="215"/>
      <c r="M2" s="215"/>
    </row>
    <row r="3" spans="1:13">
      <c r="A3" s="217"/>
      <c r="B3" s="217"/>
      <c r="C3" s="218"/>
      <c r="D3" s="218"/>
      <c r="E3" s="218"/>
      <c r="F3" s="219"/>
      <c r="G3" s="219"/>
      <c r="H3" s="219"/>
      <c r="I3" s="217"/>
      <c r="J3" s="217"/>
      <c r="K3" s="230"/>
      <c r="L3" s="231" t="s">
        <v>31</v>
      </c>
      <c r="M3" s="231"/>
    </row>
    <row r="4" spans="1:13">
      <c r="A4" s="220" t="s">
        <v>32</v>
      </c>
      <c r="B4" s="220"/>
      <c r="C4" s="221" t="s">
        <v>33</v>
      </c>
      <c r="D4" s="221" t="s">
        <v>34</v>
      </c>
      <c r="E4" s="221" t="s">
        <v>35</v>
      </c>
      <c r="F4" s="222" t="s">
        <v>36</v>
      </c>
      <c r="G4" s="222" t="s">
        <v>37</v>
      </c>
      <c r="H4" s="222"/>
      <c r="I4" s="222" t="s">
        <v>38</v>
      </c>
      <c r="J4" s="222" t="s">
        <v>39</v>
      </c>
      <c r="K4" s="222" t="s">
        <v>40</v>
      </c>
      <c r="L4" s="222" t="s">
        <v>41</v>
      </c>
      <c r="M4" s="222" t="s">
        <v>42</v>
      </c>
    </row>
    <row r="5" ht="18" spans="1:13">
      <c r="A5" s="222" t="s">
        <v>43</v>
      </c>
      <c r="B5" s="222" t="s">
        <v>44</v>
      </c>
      <c r="C5" s="221"/>
      <c r="D5" s="221"/>
      <c r="E5" s="221"/>
      <c r="F5" s="222"/>
      <c r="G5" s="222" t="s">
        <v>45</v>
      </c>
      <c r="H5" s="222" t="s">
        <v>15</v>
      </c>
      <c r="I5" s="222"/>
      <c r="J5" s="222"/>
      <c r="K5" s="222"/>
      <c r="L5" s="222"/>
      <c r="M5" s="222"/>
    </row>
    <row r="6" s="214" customFormat="1" spans="1:13">
      <c r="A6" s="196">
        <v>205</v>
      </c>
      <c r="B6" s="196" t="s">
        <v>46</v>
      </c>
      <c r="C6" s="223">
        <f>C7</f>
        <v>2500</v>
      </c>
      <c r="D6" s="223">
        <f t="shared" ref="D6:F6" si="0">D7</f>
        <v>2500</v>
      </c>
      <c r="E6" s="223">
        <f t="shared" si="0"/>
        <v>0</v>
      </c>
      <c r="F6" s="223">
        <f t="shared" si="0"/>
        <v>0</v>
      </c>
      <c r="G6" s="224"/>
      <c r="H6" s="225"/>
      <c r="I6" s="197"/>
      <c r="J6" s="197"/>
      <c r="K6" s="197"/>
      <c r="L6" s="197"/>
      <c r="M6" s="197"/>
    </row>
    <row r="7" s="214" customFormat="1" spans="1:13">
      <c r="A7" s="197">
        <v>20502</v>
      </c>
      <c r="B7" s="203" t="s">
        <v>47</v>
      </c>
      <c r="C7" s="226">
        <f>SUM(C8:C8)</f>
        <v>2500</v>
      </c>
      <c r="D7" s="226">
        <f>SUM(D8:D8)</f>
        <v>2500</v>
      </c>
      <c r="E7" s="226">
        <f>SUM(E8:E8)</f>
        <v>0</v>
      </c>
      <c r="F7" s="226">
        <f>SUM(F8:F8)</f>
        <v>0</v>
      </c>
      <c r="G7" s="224"/>
      <c r="H7" s="225"/>
      <c r="I7" s="197"/>
      <c r="J7" s="197"/>
      <c r="K7" s="197"/>
      <c r="L7" s="197"/>
      <c r="M7" s="197"/>
    </row>
    <row r="8" s="214" customFormat="1" ht="19" spans="1:13">
      <c r="A8" s="205">
        <v>2050299</v>
      </c>
      <c r="B8" s="203" t="s">
        <v>48</v>
      </c>
      <c r="C8" s="226">
        <f>SUM(D8:F8)</f>
        <v>2500</v>
      </c>
      <c r="D8" s="226">
        <v>2500</v>
      </c>
      <c r="E8" s="226">
        <v>0</v>
      </c>
      <c r="F8" s="226">
        <v>0</v>
      </c>
      <c r="G8" s="224"/>
      <c r="H8" s="225"/>
      <c r="I8" s="197"/>
      <c r="J8" s="197"/>
      <c r="K8" s="197"/>
      <c r="L8" s="197"/>
      <c r="M8" s="197"/>
    </row>
    <row r="9" s="214" customFormat="1" spans="1:13">
      <c r="A9" s="196">
        <v>206</v>
      </c>
      <c r="B9" s="196" t="s">
        <v>49</v>
      </c>
      <c r="C9" s="223">
        <f t="shared" ref="C9:F9" si="1">C10</f>
        <v>10000</v>
      </c>
      <c r="D9" s="223">
        <f t="shared" si="1"/>
        <v>10000</v>
      </c>
      <c r="E9" s="223">
        <f t="shared" si="1"/>
        <v>0</v>
      </c>
      <c r="F9" s="223">
        <f t="shared" si="1"/>
        <v>0</v>
      </c>
      <c r="G9" s="224"/>
      <c r="H9" s="225"/>
      <c r="I9" s="197"/>
      <c r="J9" s="197"/>
      <c r="K9" s="197"/>
      <c r="L9" s="197"/>
      <c r="M9" s="197"/>
    </row>
    <row r="10" s="214" customFormat="1" ht="19" spans="1:13">
      <c r="A10" s="197">
        <v>20605</v>
      </c>
      <c r="B10" s="203" t="s">
        <v>50</v>
      </c>
      <c r="C10" s="226">
        <f>SUM(C11:C11)</f>
        <v>10000</v>
      </c>
      <c r="D10" s="226">
        <f>SUM(D11:D11)</f>
        <v>10000</v>
      </c>
      <c r="E10" s="226">
        <f>SUM(E11:E11)</f>
        <v>0</v>
      </c>
      <c r="F10" s="226">
        <f>SUM(F11:F11)</f>
        <v>0</v>
      </c>
      <c r="G10" s="224"/>
      <c r="H10" s="225"/>
      <c r="I10" s="197"/>
      <c r="J10" s="197"/>
      <c r="K10" s="197"/>
      <c r="L10" s="197"/>
      <c r="M10" s="197"/>
    </row>
    <row r="11" s="214" customFormat="1" ht="19" spans="1:13">
      <c r="A11" s="205">
        <v>2060599</v>
      </c>
      <c r="B11" s="203" t="s">
        <v>51</v>
      </c>
      <c r="C11" s="226">
        <f>SUM(D11:F11)</f>
        <v>10000</v>
      </c>
      <c r="D11" s="226">
        <v>10000</v>
      </c>
      <c r="E11" s="226">
        <v>0</v>
      </c>
      <c r="F11" s="226">
        <v>0</v>
      </c>
      <c r="G11" s="224"/>
      <c r="H11" s="225"/>
      <c r="I11" s="197"/>
      <c r="J11" s="197"/>
      <c r="K11" s="197"/>
      <c r="L11" s="197"/>
      <c r="M11" s="197"/>
    </row>
    <row r="12" s="214" customFormat="1" ht="19" spans="1:13">
      <c r="A12" s="196">
        <v>208</v>
      </c>
      <c r="B12" s="196" t="s">
        <v>52</v>
      </c>
      <c r="C12" s="223">
        <f t="shared" ref="C12:F12" si="2">C13</f>
        <v>250.841088</v>
      </c>
      <c r="D12" s="223">
        <f t="shared" si="2"/>
        <v>0</v>
      </c>
      <c r="E12" s="223">
        <f t="shared" si="2"/>
        <v>250.841088</v>
      </c>
      <c r="F12" s="223">
        <f t="shared" si="2"/>
        <v>0</v>
      </c>
      <c r="G12" s="224"/>
      <c r="H12" s="225"/>
      <c r="I12" s="197"/>
      <c r="J12" s="197"/>
      <c r="K12" s="197"/>
      <c r="L12" s="197"/>
      <c r="M12" s="197"/>
    </row>
    <row r="13" s="214" customFormat="1" ht="19" spans="1:13">
      <c r="A13" s="197">
        <v>20805</v>
      </c>
      <c r="B13" s="203" t="s">
        <v>53</v>
      </c>
      <c r="C13" s="226">
        <f t="shared" ref="C13:F13" si="3">SUM(C14:C15)</f>
        <v>250.841088</v>
      </c>
      <c r="D13" s="226">
        <f t="shared" si="3"/>
        <v>0</v>
      </c>
      <c r="E13" s="226">
        <f t="shared" si="3"/>
        <v>250.841088</v>
      </c>
      <c r="F13" s="226">
        <f t="shared" si="3"/>
        <v>0</v>
      </c>
      <c r="G13" s="224"/>
      <c r="H13" s="225"/>
      <c r="I13" s="197"/>
      <c r="J13" s="197"/>
      <c r="K13" s="197"/>
      <c r="L13" s="197"/>
      <c r="M13" s="197"/>
    </row>
    <row r="14" s="214" customFormat="1" ht="28.5" spans="1:13">
      <c r="A14" s="205">
        <v>2080505</v>
      </c>
      <c r="B14" s="203" t="s">
        <v>54</v>
      </c>
      <c r="C14" s="226">
        <f t="shared" ref="C14:C19" si="4">SUM(D14:F14)</f>
        <v>191.077248</v>
      </c>
      <c r="D14" s="226">
        <v>0</v>
      </c>
      <c r="E14" s="226">
        <v>191.077248</v>
      </c>
      <c r="F14" s="226">
        <v>0</v>
      </c>
      <c r="G14" s="224"/>
      <c r="H14" s="225"/>
      <c r="I14" s="197"/>
      <c r="J14" s="197"/>
      <c r="K14" s="197"/>
      <c r="L14" s="197"/>
      <c r="M14" s="197"/>
    </row>
    <row r="15" s="214" customFormat="1" ht="28.5" spans="1:13">
      <c r="A15" s="205">
        <v>2080506</v>
      </c>
      <c r="B15" s="203" t="s">
        <v>55</v>
      </c>
      <c r="C15" s="226">
        <f t="shared" si="4"/>
        <v>59.76384</v>
      </c>
      <c r="D15" s="226">
        <v>0</v>
      </c>
      <c r="E15" s="226">
        <v>59.76384</v>
      </c>
      <c r="F15" s="226">
        <v>0</v>
      </c>
      <c r="G15" s="224"/>
      <c r="H15" s="225"/>
      <c r="I15" s="197"/>
      <c r="J15" s="197"/>
      <c r="K15" s="197"/>
      <c r="L15" s="197"/>
      <c r="M15" s="197"/>
    </row>
    <row r="16" s="214" customFormat="1" spans="1:13">
      <c r="A16" s="196">
        <v>210</v>
      </c>
      <c r="B16" s="196" t="s">
        <v>56</v>
      </c>
      <c r="C16" s="223">
        <f t="shared" ref="C16:F16" si="5">C17</f>
        <v>266.223312</v>
      </c>
      <c r="D16" s="223">
        <f t="shared" si="5"/>
        <v>0</v>
      </c>
      <c r="E16" s="223">
        <f t="shared" si="5"/>
        <v>266.223312</v>
      </c>
      <c r="F16" s="223">
        <f t="shared" si="5"/>
        <v>0</v>
      </c>
      <c r="G16" s="224"/>
      <c r="H16" s="225"/>
      <c r="I16" s="197"/>
      <c r="J16" s="197"/>
      <c r="K16" s="197"/>
      <c r="L16" s="197"/>
      <c r="M16" s="197"/>
    </row>
    <row r="17" s="214" customFormat="1" ht="19" spans="1:13">
      <c r="A17" s="197">
        <v>21011</v>
      </c>
      <c r="B17" s="203" t="s">
        <v>57</v>
      </c>
      <c r="C17" s="226">
        <f t="shared" ref="C17:F17" si="6">SUM(C18:C19)</f>
        <v>266.223312</v>
      </c>
      <c r="D17" s="226">
        <f t="shared" si="6"/>
        <v>0</v>
      </c>
      <c r="E17" s="226">
        <f t="shared" si="6"/>
        <v>266.223312</v>
      </c>
      <c r="F17" s="226">
        <f t="shared" si="6"/>
        <v>0</v>
      </c>
      <c r="G17" s="224"/>
      <c r="H17" s="225"/>
      <c r="I17" s="197"/>
      <c r="J17" s="197"/>
      <c r="K17" s="197"/>
      <c r="L17" s="197"/>
      <c r="M17" s="197"/>
    </row>
    <row r="18" s="214" customFormat="1" spans="1:13">
      <c r="A18" s="205">
        <v>2101101</v>
      </c>
      <c r="B18" s="203" t="s">
        <v>58</v>
      </c>
      <c r="C18" s="226">
        <f t="shared" si="4"/>
        <v>214.553088</v>
      </c>
      <c r="D18" s="226">
        <v>0</v>
      </c>
      <c r="E18" s="226">
        <v>214.553088</v>
      </c>
      <c r="F18" s="226">
        <v>0</v>
      </c>
      <c r="G18" s="224"/>
      <c r="H18" s="225"/>
      <c r="I18" s="197"/>
      <c r="J18" s="197"/>
      <c r="K18" s="197"/>
      <c r="L18" s="197"/>
      <c r="M18" s="197"/>
    </row>
    <row r="19" s="214" customFormat="1" ht="19" spans="1:13">
      <c r="A19" s="205">
        <v>2101103</v>
      </c>
      <c r="B19" s="203" t="s">
        <v>59</v>
      </c>
      <c r="C19" s="226">
        <f t="shared" si="4"/>
        <v>51.670224</v>
      </c>
      <c r="D19" s="226">
        <v>0</v>
      </c>
      <c r="E19" s="226">
        <v>51.670224</v>
      </c>
      <c r="F19" s="226">
        <v>0</v>
      </c>
      <c r="G19" s="224"/>
      <c r="H19" s="225"/>
      <c r="I19" s="197"/>
      <c r="J19" s="197"/>
      <c r="K19" s="197"/>
      <c r="L19" s="197"/>
      <c r="M19" s="197"/>
    </row>
    <row r="20" s="214" customFormat="1" spans="1:13">
      <c r="A20" s="196">
        <v>212</v>
      </c>
      <c r="B20" s="196" t="s">
        <v>60</v>
      </c>
      <c r="C20" s="223">
        <f>SUM(C21,C24,C26,C29)</f>
        <v>143714.175559</v>
      </c>
      <c r="D20" s="223">
        <f>SUM(D21,D24,D26,D29)</f>
        <v>6377.096568</v>
      </c>
      <c r="E20" s="223">
        <f>SUM(E21,E24,E26,E29)</f>
        <v>14487.335184</v>
      </c>
      <c r="F20" s="223">
        <f>SUM(F21,F24,F26,F29)</f>
        <v>122849.743807</v>
      </c>
      <c r="G20" s="224"/>
      <c r="H20" s="225"/>
      <c r="I20" s="197"/>
      <c r="J20" s="197"/>
      <c r="K20" s="197"/>
      <c r="L20" s="197"/>
      <c r="M20" s="197"/>
    </row>
    <row r="21" s="214" customFormat="1" ht="19" spans="1:13">
      <c r="A21" s="197">
        <v>21201</v>
      </c>
      <c r="B21" s="203" t="s">
        <v>61</v>
      </c>
      <c r="C21" s="226">
        <f>SUM(C22:C23)</f>
        <v>14487.335184</v>
      </c>
      <c r="D21" s="223">
        <f>SUM(D22:D23)</f>
        <v>0</v>
      </c>
      <c r="E21" s="223">
        <f>SUM(E22:E23)</f>
        <v>14487.335184</v>
      </c>
      <c r="F21" s="223">
        <f>SUM(F22:F23)</f>
        <v>0</v>
      </c>
      <c r="G21" s="224"/>
      <c r="H21" s="225"/>
      <c r="I21" s="197"/>
      <c r="J21" s="197"/>
      <c r="K21" s="197"/>
      <c r="L21" s="197"/>
      <c r="M21" s="197"/>
    </row>
    <row r="22" s="214" customFormat="1" spans="1:13">
      <c r="A22" s="205">
        <v>2120101</v>
      </c>
      <c r="B22" s="203" t="s">
        <v>62</v>
      </c>
      <c r="C22" s="226">
        <f t="shared" ref="C22:C25" si="7">SUM(D22:F22)</f>
        <v>3455.655184</v>
      </c>
      <c r="D22" s="226">
        <v>0</v>
      </c>
      <c r="E22" s="226">
        <v>3455.655184</v>
      </c>
      <c r="F22" s="226">
        <v>0</v>
      </c>
      <c r="G22" s="224"/>
      <c r="H22" s="225"/>
      <c r="I22" s="197"/>
      <c r="J22" s="197"/>
      <c r="K22" s="197"/>
      <c r="L22" s="197"/>
      <c r="M22" s="197"/>
    </row>
    <row r="23" s="214" customFormat="1" ht="19" spans="1:13">
      <c r="A23" s="205">
        <v>2120199</v>
      </c>
      <c r="B23" s="203" t="s">
        <v>63</v>
      </c>
      <c r="C23" s="226">
        <f t="shared" si="7"/>
        <v>11031.68</v>
      </c>
      <c r="D23" s="226">
        <v>0</v>
      </c>
      <c r="E23" s="226">
        <v>11031.68</v>
      </c>
      <c r="F23" s="226">
        <v>0</v>
      </c>
      <c r="G23" s="224"/>
      <c r="H23" s="225"/>
      <c r="I23" s="197"/>
      <c r="J23" s="197"/>
      <c r="K23" s="197"/>
      <c r="L23" s="197"/>
      <c r="M23" s="197"/>
    </row>
    <row r="24" s="214" customFormat="1" ht="19" spans="1:13">
      <c r="A24" s="197">
        <v>21203</v>
      </c>
      <c r="B24" s="203" t="s">
        <v>64</v>
      </c>
      <c r="C24" s="226">
        <f>SUM(C25:C25)</f>
        <v>1149.328244</v>
      </c>
      <c r="D24" s="226">
        <f>SUM(D25:D25)</f>
        <v>1149.328244</v>
      </c>
      <c r="E24" s="226">
        <f>E25</f>
        <v>0</v>
      </c>
      <c r="F24" s="226">
        <f>F25</f>
        <v>0</v>
      </c>
      <c r="G24" s="224"/>
      <c r="H24" s="225"/>
      <c r="I24" s="197"/>
      <c r="J24" s="197"/>
      <c r="K24" s="197"/>
      <c r="L24" s="197"/>
      <c r="M24" s="197"/>
    </row>
    <row r="25" s="214" customFormat="1" ht="19" spans="1:13">
      <c r="A25" s="205">
        <v>2120399</v>
      </c>
      <c r="B25" s="203" t="s">
        <v>65</v>
      </c>
      <c r="C25" s="226">
        <f t="shared" si="7"/>
        <v>1149.328244</v>
      </c>
      <c r="D25" s="226">
        <v>1149.328244</v>
      </c>
      <c r="E25" s="226"/>
      <c r="F25" s="226">
        <v>0</v>
      </c>
      <c r="G25" s="224"/>
      <c r="H25" s="225"/>
      <c r="I25" s="197"/>
      <c r="J25" s="197"/>
      <c r="K25" s="197"/>
      <c r="L25" s="197"/>
      <c r="M25" s="197"/>
    </row>
    <row r="26" s="214" customFormat="1" ht="28.5" spans="1:13">
      <c r="A26" s="197">
        <v>21208</v>
      </c>
      <c r="B26" s="203" t="s">
        <v>66</v>
      </c>
      <c r="C26" s="226">
        <f>SUM(C27:C28)</f>
        <v>125272.512131</v>
      </c>
      <c r="D26" s="226">
        <f t="shared" ref="C26:F26" si="8">SUM(D27:D28)</f>
        <v>5227.768324</v>
      </c>
      <c r="E26" s="226">
        <f t="shared" si="8"/>
        <v>0</v>
      </c>
      <c r="F26" s="226">
        <f t="shared" si="8"/>
        <v>120044.743807</v>
      </c>
      <c r="G26" s="224"/>
      <c r="H26" s="225"/>
      <c r="I26" s="197"/>
      <c r="J26" s="197"/>
      <c r="K26" s="197"/>
      <c r="L26" s="197"/>
      <c r="M26" s="197"/>
    </row>
    <row r="27" s="214" customFormat="1" ht="19" spans="1:13">
      <c r="A27" s="205">
        <v>2120801</v>
      </c>
      <c r="B27" s="203" t="s">
        <v>67</v>
      </c>
      <c r="C27" s="226">
        <f t="shared" ref="C27:C30" si="9">SUM(D27:F27)</f>
        <v>118900</v>
      </c>
      <c r="D27" s="226">
        <v>0</v>
      </c>
      <c r="E27" s="226">
        <v>0</v>
      </c>
      <c r="F27" s="226">
        <v>118900</v>
      </c>
      <c r="G27" s="224"/>
      <c r="H27" s="225"/>
      <c r="I27" s="197"/>
      <c r="J27" s="197"/>
      <c r="K27" s="197"/>
      <c r="L27" s="197"/>
      <c r="M27" s="197"/>
    </row>
    <row r="28" s="214" customFormat="1" spans="1:13">
      <c r="A28" s="205">
        <v>2120803</v>
      </c>
      <c r="B28" s="203" t="s">
        <v>68</v>
      </c>
      <c r="C28" s="226">
        <f t="shared" si="9"/>
        <v>6372.512131</v>
      </c>
      <c r="D28" s="226">
        <v>5227.768324</v>
      </c>
      <c r="E28" s="226">
        <v>0</v>
      </c>
      <c r="F28" s="226">
        <v>1144.743807</v>
      </c>
      <c r="G28" s="224"/>
      <c r="H28" s="225"/>
      <c r="I28" s="197"/>
      <c r="J28" s="197"/>
      <c r="K28" s="197"/>
      <c r="L28" s="197"/>
      <c r="M28" s="197"/>
    </row>
    <row r="29" s="214" customFormat="1" ht="28.5" spans="1:13">
      <c r="A29" s="197">
        <v>21213</v>
      </c>
      <c r="B29" s="203" t="s">
        <v>69</v>
      </c>
      <c r="C29" s="226">
        <f>SUM(C30:C30)</f>
        <v>2805</v>
      </c>
      <c r="D29" s="226">
        <f>SUM(D30:D30)</f>
        <v>0</v>
      </c>
      <c r="E29" s="226">
        <f>SUM(E30:E30)</f>
        <v>0</v>
      </c>
      <c r="F29" s="226">
        <f>F30</f>
        <v>2805</v>
      </c>
      <c r="G29" s="224"/>
      <c r="H29" s="225"/>
      <c r="I29" s="197"/>
      <c r="J29" s="197"/>
      <c r="K29" s="197"/>
      <c r="L29" s="197"/>
      <c r="M29" s="197"/>
    </row>
    <row r="30" s="214" customFormat="1" spans="1:13">
      <c r="A30" s="205">
        <v>2121301</v>
      </c>
      <c r="B30" s="203" t="s">
        <v>70</v>
      </c>
      <c r="C30" s="226">
        <f t="shared" si="9"/>
        <v>2805</v>
      </c>
      <c r="D30" s="226">
        <v>0</v>
      </c>
      <c r="E30" s="226">
        <v>0</v>
      </c>
      <c r="F30" s="226">
        <v>2805</v>
      </c>
      <c r="G30" s="224"/>
      <c r="H30" s="225"/>
      <c r="I30" s="197"/>
      <c r="J30" s="197"/>
      <c r="K30" s="197"/>
      <c r="L30" s="197"/>
      <c r="M30" s="197"/>
    </row>
    <row r="31" s="214" customFormat="1" spans="1:13">
      <c r="A31" s="227" t="s">
        <v>33</v>
      </c>
      <c r="B31" s="227"/>
      <c r="C31" s="228">
        <f>SUM(C6,C9,C12,C16,C20)</f>
        <v>156731.239959</v>
      </c>
      <c r="D31" s="228">
        <f>SUM(D6,D9,D12,D16,D20)</f>
        <v>18877.096568</v>
      </c>
      <c r="E31" s="228">
        <f>SUM(E6,E9,E12,E16,E20)</f>
        <v>15004.399584</v>
      </c>
      <c r="F31" s="228">
        <f>SUM(F6,F9,F12,F16,F20)</f>
        <v>122849.743807</v>
      </c>
      <c r="G31" s="229"/>
      <c r="H31" s="229"/>
      <c r="I31" s="229"/>
      <c r="J31" s="229"/>
      <c r="K31" s="229"/>
      <c r="L31" s="229"/>
      <c r="M31" s="229"/>
    </row>
  </sheetData>
  <sheetProtection formatCells="0" insertHyperlinks="0" autoFilter="0"/>
  <mergeCells count="16">
    <mergeCell ref="A1:M1"/>
    <mergeCell ref="A2:M2"/>
    <mergeCell ref="A3:B3"/>
    <mergeCell ref="L3:M3"/>
    <mergeCell ref="A4:B4"/>
    <mergeCell ref="G4:H4"/>
    <mergeCell ref="A31:B31"/>
    <mergeCell ref="C4:C5"/>
    <mergeCell ref="D4:D5"/>
    <mergeCell ref="E4:E5"/>
    <mergeCell ref="F4:F5"/>
    <mergeCell ref="I4:I5"/>
    <mergeCell ref="J4:J5"/>
    <mergeCell ref="K4:K5"/>
    <mergeCell ref="L4:L5"/>
    <mergeCell ref="M4:M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T53"/>
  <sheetViews>
    <sheetView zoomScale="115" zoomScaleNormal="115" workbookViewId="0">
      <pane ySplit="4" topLeftCell="A50" activePane="bottomLeft" state="frozen"/>
      <selection/>
      <selection pane="bottomLeft" activeCell="G15" sqref="G15"/>
    </sheetView>
  </sheetViews>
  <sheetFormatPr defaultColWidth="14.2636363636364" defaultRowHeight="16.5" customHeight="1"/>
  <cols>
    <col min="1" max="1" width="8.06363636363636" style="146" customWidth="1"/>
    <col min="2" max="2" width="15.6636363636364" style="146" customWidth="1"/>
    <col min="3" max="3" width="7.13636363636364" style="146" customWidth="1"/>
    <col min="4" max="4" width="8.92727272727273" style="146" customWidth="1"/>
    <col min="5" max="5" width="6.86363636363636" style="146" customWidth="1"/>
    <col min="6" max="6" width="12.1363636363636" style="146" customWidth="1"/>
    <col min="7" max="7" width="11.0636363636364" style="146" customWidth="1"/>
    <col min="8" max="8" width="8.6" style="146" customWidth="1"/>
    <col min="9" max="9" width="11.0636363636364" style="146" customWidth="1"/>
    <col min="10" max="10" width="5" style="146" customWidth="1"/>
    <col min="11" max="11" width="5.66363636363636" style="146" customWidth="1"/>
    <col min="12" max="12" width="6" style="146" customWidth="1"/>
    <col min="13" max="254" width="14.2636363636364" style="146"/>
    <col min="255" max="16384" width="14.2636363636364" style="71"/>
  </cols>
  <sheetData>
    <row r="1" ht="27" customHeight="1" spans="1:12">
      <c r="A1" s="191" t="s">
        <v>71</v>
      </c>
      <c r="B1" s="191"/>
      <c r="C1" s="191"/>
      <c r="D1" s="191"/>
      <c r="E1" s="191"/>
      <c r="F1" s="191"/>
      <c r="G1" s="191"/>
      <c r="H1" s="191"/>
      <c r="I1" s="191"/>
      <c r="J1" s="191"/>
      <c r="K1" s="191"/>
      <c r="L1" s="191"/>
    </row>
    <row r="2" customHeight="1" spans="1:12">
      <c r="A2" s="192"/>
      <c r="B2" s="151"/>
      <c r="C2" s="151"/>
      <c r="D2" s="151"/>
      <c r="E2" s="151"/>
      <c r="F2" s="151"/>
      <c r="G2" s="151"/>
      <c r="H2" s="151"/>
      <c r="I2" s="151"/>
      <c r="J2" s="151"/>
      <c r="K2" s="212" t="s">
        <v>72</v>
      </c>
      <c r="L2" s="212"/>
    </row>
    <row r="3" ht="24.75" customHeight="1" spans="1:12">
      <c r="A3" s="193" t="s">
        <v>32</v>
      </c>
      <c r="B3" s="193"/>
      <c r="C3" s="194" t="s">
        <v>73</v>
      </c>
      <c r="D3" s="195"/>
      <c r="E3" s="194" t="s">
        <v>74</v>
      </c>
      <c r="F3" s="195"/>
      <c r="G3" s="193" t="s">
        <v>33</v>
      </c>
      <c r="H3" s="193" t="s">
        <v>75</v>
      </c>
      <c r="I3" s="193" t="s">
        <v>76</v>
      </c>
      <c r="J3" s="193" t="s">
        <v>77</v>
      </c>
      <c r="K3" s="193" t="s">
        <v>78</v>
      </c>
      <c r="L3" s="193" t="s">
        <v>79</v>
      </c>
    </row>
    <row r="4" ht="24" customHeight="1" spans="1:12">
      <c r="A4" s="193" t="s">
        <v>43</v>
      </c>
      <c r="B4" s="193" t="s">
        <v>44</v>
      </c>
      <c r="C4" s="193" t="s">
        <v>43</v>
      </c>
      <c r="D4" s="193" t="s">
        <v>44</v>
      </c>
      <c r="E4" s="193" t="s">
        <v>43</v>
      </c>
      <c r="F4" s="193" t="s">
        <v>44</v>
      </c>
      <c r="G4" s="193"/>
      <c r="H4" s="193"/>
      <c r="I4" s="193"/>
      <c r="J4" s="193"/>
      <c r="K4" s="193"/>
      <c r="L4" s="193"/>
    </row>
    <row r="5" s="190" customFormat="1" ht="24" customHeight="1" spans="1:12">
      <c r="A5" s="196">
        <v>205</v>
      </c>
      <c r="B5" s="196" t="s">
        <v>46</v>
      </c>
      <c r="C5" s="197"/>
      <c r="D5" s="197"/>
      <c r="E5" s="197"/>
      <c r="F5" s="197"/>
      <c r="G5" s="198">
        <f>G6</f>
        <v>2500</v>
      </c>
      <c r="H5" s="198">
        <f t="shared" ref="H5:I5" si="0">H6</f>
        <v>0</v>
      </c>
      <c r="I5" s="198">
        <f t="shared" si="0"/>
        <v>2500</v>
      </c>
      <c r="J5" s="197"/>
      <c r="K5" s="197"/>
      <c r="L5" s="197"/>
    </row>
    <row r="6" s="190" customFormat="1" ht="24" customHeight="1" spans="1:12">
      <c r="A6" s="199">
        <v>20502</v>
      </c>
      <c r="B6" s="200" t="s">
        <v>47</v>
      </c>
      <c r="C6" s="199"/>
      <c r="D6" s="199"/>
      <c r="E6" s="199"/>
      <c r="F6" s="199"/>
      <c r="G6" s="201">
        <f>SUM(G7:G7)</f>
        <v>2500</v>
      </c>
      <c r="H6" s="201">
        <f>SUM(H7:H7)</f>
        <v>0</v>
      </c>
      <c r="I6" s="201">
        <f>SUM(I7:I7)</f>
        <v>2500</v>
      </c>
      <c r="J6" s="199"/>
      <c r="K6" s="199"/>
      <c r="L6" s="199"/>
    </row>
    <row r="7" s="190" customFormat="1" ht="24" customHeight="1" spans="1:12">
      <c r="A7" s="202">
        <v>2050299</v>
      </c>
      <c r="B7" s="203" t="s">
        <v>48</v>
      </c>
      <c r="C7" s="199">
        <v>50402</v>
      </c>
      <c r="D7" s="204" t="s">
        <v>80</v>
      </c>
      <c r="E7" s="204">
        <v>30905</v>
      </c>
      <c r="F7" s="204" t="s">
        <v>80</v>
      </c>
      <c r="G7" s="201">
        <f>SUM(H7:I7)</f>
        <v>2500</v>
      </c>
      <c r="H7" s="201">
        <v>0</v>
      </c>
      <c r="I7" s="201">
        <v>2500</v>
      </c>
      <c r="J7" s="199"/>
      <c r="K7" s="199"/>
      <c r="L7" s="199"/>
    </row>
    <row r="8" s="190" customFormat="1" ht="24" customHeight="1" spans="1:12">
      <c r="A8" s="196">
        <v>206</v>
      </c>
      <c r="B8" s="196" t="s">
        <v>49</v>
      </c>
      <c r="C8" s="197"/>
      <c r="D8" s="197"/>
      <c r="E8" s="197"/>
      <c r="F8" s="197"/>
      <c r="G8" s="198">
        <f t="shared" ref="G8:I8" si="1">G9</f>
        <v>10000</v>
      </c>
      <c r="H8" s="198">
        <f t="shared" si="1"/>
        <v>0</v>
      </c>
      <c r="I8" s="198">
        <f t="shared" si="1"/>
        <v>10000</v>
      </c>
      <c r="J8" s="197"/>
      <c r="K8" s="197"/>
      <c r="L8" s="197"/>
    </row>
    <row r="9" s="190" customFormat="1" ht="24" customHeight="1" spans="1:12">
      <c r="A9" s="197">
        <v>20605</v>
      </c>
      <c r="B9" s="203" t="s">
        <v>50</v>
      </c>
      <c r="C9" s="199"/>
      <c r="D9" s="199"/>
      <c r="E9" s="199"/>
      <c r="F9" s="199"/>
      <c r="G9" s="201">
        <f t="shared" ref="G9:I9" si="2">SUM(G10:G10)</f>
        <v>10000</v>
      </c>
      <c r="H9" s="201">
        <f t="shared" si="2"/>
        <v>0</v>
      </c>
      <c r="I9" s="201">
        <f t="shared" si="2"/>
        <v>10000</v>
      </c>
      <c r="J9" s="199"/>
      <c r="K9" s="199"/>
      <c r="L9" s="199"/>
    </row>
    <row r="10" s="190" customFormat="1" ht="24" customHeight="1" spans="1:12">
      <c r="A10" s="205">
        <v>2060599</v>
      </c>
      <c r="B10" s="203" t="s">
        <v>51</v>
      </c>
      <c r="C10" s="199">
        <v>50799</v>
      </c>
      <c r="D10" s="204" t="s">
        <v>81</v>
      </c>
      <c r="E10" s="204">
        <v>31299</v>
      </c>
      <c r="F10" s="204" t="s">
        <v>81</v>
      </c>
      <c r="G10" s="201">
        <f>SUM(H10:I10)</f>
        <v>10000</v>
      </c>
      <c r="H10" s="201">
        <v>0</v>
      </c>
      <c r="I10" s="201">
        <v>10000</v>
      </c>
      <c r="J10" s="199"/>
      <c r="K10" s="199"/>
      <c r="L10" s="199"/>
    </row>
    <row r="11" s="190" customFormat="1" ht="24" customHeight="1" spans="1:12">
      <c r="A11" s="196">
        <v>208</v>
      </c>
      <c r="B11" s="196" t="s">
        <v>52</v>
      </c>
      <c r="C11" s="197"/>
      <c r="D11" s="197"/>
      <c r="E11" s="197"/>
      <c r="F11" s="197"/>
      <c r="G11" s="198">
        <f t="shared" ref="G11:I11" si="3">G12</f>
        <v>250.841088</v>
      </c>
      <c r="H11" s="198">
        <f t="shared" si="3"/>
        <v>250.841088</v>
      </c>
      <c r="I11" s="198">
        <f t="shared" si="3"/>
        <v>0</v>
      </c>
      <c r="J11" s="197"/>
      <c r="K11" s="197"/>
      <c r="L11" s="197"/>
    </row>
    <row r="12" s="190" customFormat="1" ht="24" customHeight="1" spans="1:12">
      <c r="A12" s="197">
        <v>20805</v>
      </c>
      <c r="B12" s="203" t="s">
        <v>53</v>
      </c>
      <c r="C12" s="199"/>
      <c r="D12" s="199"/>
      <c r="E12" s="199"/>
      <c r="F12" s="199"/>
      <c r="G12" s="201">
        <f t="shared" ref="G12:I12" si="4">SUM(G13:G14)</f>
        <v>250.841088</v>
      </c>
      <c r="H12" s="201">
        <f t="shared" si="4"/>
        <v>250.841088</v>
      </c>
      <c r="I12" s="201">
        <f t="shared" si="4"/>
        <v>0</v>
      </c>
      <c r="J12" s="199"/>
      <c r="K12" s="199"/>
      <c r="L12" s="199"/>
    </row>
    <row r="13" s="190" customFormat="1" ht="24" customHeight="1" spans="1:12">
      <c r="A13" s="205">
        <v>2080505</v>
      </c>
      <c r="B13" s="203" t="s">
        <v>54</v>
      </c>
      <c r="C13" s="199">
        <v>50102</v>
      </c>
      <c r="D13" s="204" t="s">
        <v>82</v>
      </c>
      <c r="E13" s="204">
        <v>30108</v>
      </c>
      <c r="F13" s="204" t="s">
        <v>83</v>
      </c>
      <c r="G13" s="201">
        <f t="shared" ref="G13:G18" si="5">SUM(H13:I13)</f>
        <v>191.077248</v>
      </c>
      <c r="H13" s="201">
        <v>191.077248</v>
      </c>
      <c r="I13" s="201">
        <v>0</v>
      </c>
      <c r="J13" s="199"/>
      <c r="K13" s="199"/>
      <c r="L13" s="199"/>
    </row>
    <row r="14" s="190" customFormat="1" ht="24" customHeight="1" spans="1:12">
      <c r="A14" s="205">
        <v>2080506</v>
      </c>
      <c r="B14" s="203" t="s">
        <v>55</v>
      </c>
      <c r="C14" s="199">
        <v>50102</v>
      </c>
      <c r="D14" s="204" t="s">
        <v>82</v>
      </c>
      <c r="E14" s="204">
        <v>30109</v>
      </c>
      <c r="F14" s="204" t="s">
        <v>84</v>
      </c>
      <c r="G14" s="201">
        <f t="shared" si="5"/>
        <v>59.76384</v>
      </c>
      <c r="H14" s="201">
        <v>59.76384</v>
      </c>
      <c r="I14" s="201">
        <v>0</v>
      </c>
      <c r="J14" s="199"/>
      <c r="K14" s="199"/>
      <c r="L14" s="199"/>
    </row>
    <row r="15" s="190" customFormat="1" ht="24" customHeight="1" spans="1:12">
      <c r="A15" s="196">
        <v>210</v>
      </c>
      <c r="B15" s="196" t="s">
        <v>56</v>
      </c>
      <c r="C15" s="197"/>
      <c r="D15" s="197"/>
      <c r="E15" s="197"/>
      <c r="F15" s="197"/>
      <c r="G15" s="198">
        <f t="shared" ref="G15:I15" si="6">G16</f>
        <v>266.223312</v>
      </c>
      <c r="H15" s="198">
        <f t="shared" si="6"/>
        <v>266.223312</v>
      </c>
      <c r="I15" s="198">
        <f t="shared" si="6"/>
        <v>0</v>
      </c>
      <c r="J15" s="197"/>
      <c r="K15" s="197"/>
      <c r="L15" s="197"/>
    </row>
    <row r="16" s="190" customFormat="1" ht="24" customHeight="1" spans="1:12">
      <c r="A16" s="197">
        <v>21011</v>
      </c>
      <c r="B16" s="203" t="s">
        <v>57</v>
      </c>
      <c r="C16" s="199"/>
      <c r="D16" s="199"/>
      <c r="E16" s="199"/>
      <c r="F16" s="199"/>
      <c r="G16" s="201">
        <f t="shared" ref="G16:I16" si="7">SUM(G17:G18)</f>
        <v>266.223312</v>
      </c>
      <c r="H16" s="201">
        <f t="shared" si="7"/>
        <v>266.223312</v>
      </c>
      <c r="I16" s="201">
        <f t="shared" si="7"/>
        <v>0</v>
      </c>
      <c r="J16" s="199"/>
      <c r="K16" s="199"/>
      <c r="L16" s="199"/>
    </row>
    <row r="17" s="190" customFormat="1" ht="24" customHeight="1" spans="1:12">
      <c r="A17" s="205">
        <v>2101101</v>
      </c>
      <c r="B17" s="203" t="s">
        <v>58</v>
      </c>
      <c r="C17" s="199">
        <v>50102</v>
      </c>
      <c r="D17" s="204" t="s">
        <v>82</v>
      </c>
      <c r="E17" s="204">
        <v>30110</v>
      </c>
      <c r="F17" s="204" t="s">
        <v>85</v>
      </c>
      <c r="G17" s="201">
        <f t="shared" si="5"/>
        <v>214.553088</v>
      </c>
      <c r="H17" s="201">
        <v>214.553088</v>
      </c>
      <c r="I17" s="201">
        <v>0</v>
      </c>
      <c r="J17" s="199"/>
      <c r="K17" s="199"/>
      <c r="L17" s="199"/>
    </row>
    <row r="18" s="190" customFormat="1" ht="24" customHeight="1" spans="1:12">
      <c r="A18" s="205">
        <v>2101103</v>
      </c>
      <c r="B18" s="203" t="s">
        <v>59</v>
      </c>
      <c r="C18" s="199">
        <v>50102</v>
      </c>
      <c r="D18" s="204" t="s">
        <v>82</v>
      </c>
      <c r="E18" s="204">
        <v>30111</v>
      </c>
      <c r="F18" s="204" t="s">
        <v>86</v>
      </c>
      <c r="G18" s="201">
        <f t="shared" si="5"/>
        <v>51.670224</v>
      </c>
      <c r="H18" s="201">
        <v>51.670224</v>
      </c>
      <c r="I18" s="201">
        <v>0</v>
      </c>
      <c r="J18" s="199"/>
      <c r="K18" s="199"/>
      <c r="L18" s="199"/>
    </row>
    <row r="19" s="190" customFormat="1" ht="24" customHeight="1" spans="1:12">
      <c r="A19" s="196">
        <v>212</v>
      </c>
      <c r="B19" s="196" t="s">
        <v>60</v>
      </c>
      <c r="C19" s="197"/>
      <c r="D19" s="197"/>
      <c r="E19" s="197"/>
      <c r="F19" s="197"/>
      <c r="G19" s="198">
        <f>SUM(G20,G42,G45,G49)</f>
        <v>143714.175559</v>
      </c>
      <c r="H19" s="198">
        <f>SUM(H20,H42,H45,H49)</f>
        <v>3455.655184</v>
      </c>
      <c r="I19" s="198">
        <f>SUM(I20,I42,I45,I49)</f>
        <v>140258.520375</v>
      </c>
      <c r="J19" s="197"/>
      <c r="K19" s="197"/>
      <c r="L19" s="197"/>
    </row>
    <row r="20" s="190" customFormat="1" ht="24" customHeight="1" spans="1:12">
      <c r="A20" s="199">
        <v>21201</v>
      </c>
      <c r="B20" s="203" t="s">
        <v>61</v>
      </c>
      <c r="C20" s="199"/>
      <c r="D20" s="199"/>
      <c r="E20" s="199"/>
      <c r="F20" s="199"/>
      <c r="G20" s="201">
        <f>SUM(G21:G41)</f>
        <v>14487.335184</v>
      </c>
      <c r="H20" s="201">
        <f>SUM(H21:H41)</f>
        <v>3455.655184</v>
      </c>
      <c r="I20" s="201">
        <f>SUM(I21:I41)</f>
        <v>11031.68</v>
      </c>
      <c r="J20" s="199"/>
      <c r="K20" s="199"/>
      <c r="L20" s="199"/>
    </row>
    <row r="21" s="190" customFormat="1" ht="24" customHeight="1" spans="1:12">
      <c r="A21" s="202">
        <v>2120101</v>
      </c>
      <c r="B21" s="203" t="s">
        <v>62</v>
      </c>
      <c r="C21" s="199">
        <v>50101</v>
      </c>
      <c r="D21" s="204" t="s">
        <v>87</v>
      </c>
      <c r="E21" s="204">
        <v>30101</v>
      </c>
      <c r="F21" s="204" t="s">
        <v>88</v>
      </c>
      <c r="G21" s="201">
        <f t="shared" ref="G21:G34" si="8">SUM(H21:I21)</f>
        <v>256.7244</v>
      </c>
      <c r="H21" s="201">
        <v>256.7244</v>
      </c>
      <c r="I21" s="201">
        <v>0</v>
      </c>
      <c r="J21" s="199"/>
      <c r="K21" s="199"/>
      <c r="L21" s="199"/>
    </row>
    <row r="22" s="190" customFormat="1" ht="23" customHeight="1" spans="1:12">
      <c r="A22" s="202">
        <v>2120101</v>
      </c>
      <c r="B22" s="203" t="s">
        <v>62</v>
      </c>
      <c r="C22" s="199">
        <v>50101</v>
      </c>
      <c r="D22" s="204" t="s">
        <v>87</v>
      </c>
      <c r="E22" s="204">
        <v>30102</v>
      </c>
      <c r="F22" s="204" t="s">
        <v>89</v>
      </c>
      <c r="G22" s="201">
        <f t="shared" si="8"/>
        <v>621.035696</v>
      </c>
      <c r="H22" s="201">
        <v>621.035696</v>
      </c>
      <c r="I22" s="201">
        <v>0</v>
      </c>
      <c r="J22" s="199"/>
      <c r="K22" s="199"/>
      <c r="L22" s="199"/>
    </row>
    <row r="23" s="190" customFormat="1" ht="23" customHeight="1" spans="1:12">
      <c r="A23" s="202">
        <v>2120101</v>
      </c>
      <c r="B23" s="203" t="s">
        <v>62</v>
      </c>
      <c r="C23" s="199">
        <v>50101</v>
      </c>
      <c r="D23" s="204" t="s">
        <v>87</v>
      </c>
      <c r="E23" s="204">
        <v>30103</v>
      </c>
      <c r="F23" s="204" t="s">
        <v>90</v>
      </c>
      <c r="G23" s="201">
        <f t="shared" si="8"/>
        <v>424.3937</v>
      </c>
      <c r="H23" s="201">
        <v>424.3937</v>
      </c>
      <c r="I23" s="201">
        <v>0</v>
      </c>
      <c r="J23" s="199"/>
      <c r="K23" s="199"/>
      <c r="L23" s="199"/>
    </row>
    <row r="24" s="190" customFormat="1" ht="23" customHeight="1" spans="1:12">
      <c r="A24" s="202">
        <v>2120101</v>
      </c>
      <c r="B24" s="203" t="s">
        <v>62</v>
      </c>
      <c r="C24" s="199">
        <v>50102</v>
      </c>
      <c r="D24" s="204" t="s">
        <v>82</v>
      </c>
      <c r="E24" s="204">
        <v>30112</v>
      </c>
      <c r="F24" s="204" t="s">
        <v>91</v>
      </c>
      <c r="G24" s="201">
        <f t="shared" si="8"/>
        <v>6.850656</v>
      </c>
      <c r="H24" s="201">
        <v>6.850656</v>
      </c>
      <c r="I24" s="201">
        <v>0</v>
      </c>
      <c r="J24" s="199"/>
      <c r="K24" s="199"/>
      <c r="L24" s="199"/>
    </row>
    <row r="25" s="190" customFormat="1" ht="23" customHeight="1" spans="1:12">
      <c r="A25" s="202">
        <v>2120101</v>
      </c>
      <c r="B25" s="203" t="s">
        <v>62</v>
      </c>
      <c r="C25" s="199">
        <v>50103</v>
      </c>
      <c r="D25" s="204" t="s">
        <v>92</v>
      </c>
      <c r="E25" s="204">
        <v>30113</v>
      </c>
      <c r="F25" s="204" t="s">
        <v>92</v>
      </c>
      <c r="G25" s="201">
        <f t="shared" si="8"/>
        <v>270.936</v>
      </c>
      <c r="H25" s="201">
        <v>270.936</v>
      </c>
      <c r="I25" s="201">
        <v>0</v>
      </c>
      <c r="J25" s="199"/>
      <c r="K25" s="199"/>
      <c r="L25" s="199"/>
    </row>
    <row r="26" s="190" customFormat="1" ht="23" customHeight="1" spans="1:12">
      <c r="A26" s="202">
        <v>2120101</v>
      </c>
      <c r="B26" s="203" t="s">
        <v>62</v>
      </c>
      <c r="C26" s="199">
        <v>50199</v>
      </c>
      <c r="D26" s="204" t="s">
        <v>93</v>
      </c>
      <c r="E26" s="204">
        <v>30199</v>
      </c>
      <c r="F26" s="204" t="s">
        <v>93</v>
      </c>
      <c r="G26" s="201">
        <f t="shared" si="8"/>
        <v>1697.665038</v>
      </c>
      <c r="H26" s="201">
        <v>1697.665038</v>
      </c>
      <c r="I26" s="201">
        <v>0</v>
      </c>
      <c r="J26" s="199"/>
      <c r="K26" s="199"/>
      <c r="L26" s="199"/>
    </row>
    <row r="27" s="190" customFormat="1" ht="23" customHeight="1" spans="1:12">
      <c r="A27" s="202">
        <v>2120101</v>
      </c>
      <c r="B27" s="203" t="s">
        <v>62</v>
      </c>
      <c r="C27" s="199">
        <v>50201</v>
      </c>
      <c r="D27" s="204" t="s">
        <v>94</v>
      </c>
      <c r="E27" s="204">
        <v>30201</v>
      </c>
      <c r="F27" s="204" t="s">
        <v>95</v>
      </c>
      <c r="G27" s="201">
        <f t="shared" si="8"/>
        <v>26.1</v>
      </c>
      <c r="H27" s="201">
        <v>26.1</v>
      </c>
      <c r="I27" s="201">
        <v>0</v>
      </c>
      <c r="J27" s="199"/>
      <c r="K27" s="199"/>
      <c r="L27" s="199"/>
    </row>
    <row r="28" s="190" customFormat="1" ht="23" customHeight="1" spans="1:12">
      <c r="A28" s="202">
        <v>2120101</v>
      </c>
      <c r="B28" s="203" t="s">
        <v>62</v>
      </c>
      <c r="C28" s="199">
        <v>50201</v>
      </c>
      <c r="D28" s="204" t="s">
        <v>94</v>
      </c>
      <c r="E28" s="204">
        <v>30207</v>
      </c>
      <c r="F28" s="204" t="s">
        <v>96</v>
      </c>
      <c r="G28" s="201">
        <f t="shared" si="8"/>
        <v>5</v>
      </c>
      <c r="H28" s="201">
        <v>5</v>
      </c>
      <c r="I28" s="201">
        <v>0</v>
      </c>
      <c r="J28" s="199"/>
      <c r="K28" s="199"/>
      <c r="L28" s="199"/>
    </row>
    <row r="29" s="190" customFormat="1" ht="23" customHeight="1" spans="1:12">
      <c r="A29" s="202">
        <v>2120101</v>
      </c>
      <c r="B29" s="203" t="s">
        <v>62</v>
      </c>
      <c r="C29" s="199">
        <v>50201</v>
      </c>
      <c r="D29" s="204" t="s">
        <v>94</v>
      </c>
      <c r="E29" s="204">
        <v>30211</v>
      </c>
      <c r="F29" s="204" t="s">
        <v>97</v>
      </c>
      <c r="G29" s="201">
        <f t="shared" si="8"/>
        <v>15</v>
      </c>
      <c r="H29" s="201">
        <v>15</v>
      </c>
      <c r="I29" s="201">
        <v>0</v>
      </c>
      <c r="J29" s="199"/>
      <c r="K29" s="199"/>
      <c r="L29" s="199"/>
    </row>
    <row r="30" s="190" customFormat="1" ht="23" customHeight="1" spans="1:12">
      <c r="A30" s="202">
        <v>2120101</v>
      </c>
      <c r="B30" s="203" t="s">
        <v>62</v>
      </c>
      <c r="C30" s="199">
        <v>50209</v>
      </c>
      <c r="D30" s="204" t="s">
        <v>98</v>
      </c>
      <c r="E30" s="204">
        <v>30213</v>
      </c>
      <c r="F30" s="204" t="s">
        <v>98</v>
      </c>
      <c r="G30" s="201">
        <f t="shared" si="8"/>
        <v>2</v>
      </c>
      <c r="H30" s="201">
        <v>2</v>
      </c>
      <c r="I30" s="201">
        <v>0</v>
      </c>
      <c r="J30" s="199"/>
      <c r="K30" s="199"/>
      <c r="L30" s="199"/>
    </row>
    <row r="31" s="190" customFormat="1" ht="23" customHeight="1" spans="1:12">
      <c r="A31" s="202">
        <v>2120101</v>
      </c>
      <c r="B31" s="203" t="s">
        <v>62</v>
      </c>
      <c r="C31" s="199">
        <v>50203</v>
      </c>
      <c r="D31" s="204" t="s">
        <v>99</v>
      </c>
      <c r="E31" s="204">
        <v>30216</v>
      </c>
      <c r="F31" s="204" t="s">
        <v>99</v>
      </c>
      <c r="G31" s="201">
        <f t="shared" si="8"/>
        <v>2</v>
      </c>
      <c r="H31" s="201">
        <v>2</v>
      </c>
      <c r="I31" s="201">
        <v>0</v>
      </c>
      <c r="J31" s="199"/>
      <c r="K31" s="199"/>
      <c r="L31" s="199"/>
    </row>
    <row r="32" s="190" customFormat="1" ht="23" customHeight="1" spans="1:12">
      <c r="A32" s="202">
        <v>2120101</v>
      </c>
      <c r="B32" s="203" t="s">
        <v>62</v>
      </c>
      <c r="C32" s="199">
        <v>50201</v>
      </c>
      <c r="D32" s="204" t="s">
        <v>94</v>
      </c>
      <c r="E32" s="204">
        <v>30228</v>
      </c>
      <c r="F32" s="204" t="s">
        <v>100</v>
      </c>
      <c r="G32" s="201">
        <f t="shared" si="8"/>
        <v>22.951694</v>
      </c>
      <c r="H32" s="201">
        <v>22.951694</v>
      </c>
      <c r="I32" s="201">
        <v>0</v>
      </c>
      <c r="J32" s="199"/>
      <c r="K32" s="199"/>
      <c r="L32" s="199"/>
    </row>
    <row r="33" s="190" customFormat="1" ht="23" customHeight="1" spans="1:12">
      <c r="A33" s="202">
        <v>2120101</v>
      </c>
      <c r="B33" s="203" t="s">
        <v>62</v>
      </c>
      <c r="C33" s="199">
        <v>50201</v>
      </c>
      <c r="D33" s="204" t="s">
        <v>94</v>
      </c>
      <c r="E33" s="204">
        <v>30229</v>
      </c>
      <c r="F33" s="204" t="s">
        <v>101</v>
      </c>
      <c r="G33" s="201">
        <f t="shared" si="8"/>
        <v>24.36</v>
      </c>
      <c r="H33" s="201">
        <v>24.36</v>
      </c>
      <c r="I33" s="201">
        <v>0</v>
      </c>
      <c r="J33" s="199"/>
      <c r="K33" s="199"/>
      <c r="L33" s="199"/>
    </row>
    <row r="34" s="190" customFormat="1" ht="23" customHeight="1" spans="1:12">
      <c r="A34" s="202">
        <v>2120101</v>
      </c>
      <c r="B34" s="203" t="s">
        <v>62</v>
      </c>
      <c r="C34" s="199">
        <v>50201</v>
      </c>
      <c r="D34" s="204" t="s">
        <v>94</v>
      </c>
      <c r="E34" s="204">
        <v>30239</v>
      </c>
      <c r="F34" s="204" t="s">
        <v>102</v>
      </c>
      <c r="G34" s="201">
        <f t="shared" si="8"/>
        <v>52.596</v>
      </c>
      <c r="H34" s="201">
        <v>52.596</v>
      </c>
      <c r="I34" s="201">
        <v>0</v>
      </c>
      <c r="J34" s="199"/>
      <c r="K34" s="199"/>
      <c r="L34" s="199"/>
    </row>
    <row r="35" s="190" customFormat="1" ht="23" customHeight="1" spans="1:12">
      <c r="A35" s="202">
        <v>2120101</v>
      </c>
      <c r="B35" s="203" t="s">
        <v>62</v>
      </c>
      <c r="C35" s="199">
        <v>50299</v>
      </c>
      <c r="D35" s="204" t="s">
        <v>103</v>
      </c>
      <c r="E35" s="204">
        <v>30299</v>
      </c>
      <c r="F35" s="204" t="s">
        <v>103</v>
      </c>
      <c r="G35" s="201">
        <f t="shared" ref="G35:G40" si="9">SUM(H35:I35)</f>
        <v>28</v>
      </c>
      <c r="H35" s="201">
        <v>28</v>
      </c>
      <c r="I35" s="201">
        <v>0</v>
      </c>
      <c r="J35" s="199"/>
      <c r="K35" s="199"/>
      <c r="L35" s="199"/>
    </row>
    <row r="36" s="190" customFormat="1" ht="23" customHeight="1" spans="1:12">
      <c r="A36" s="202">
        <v>2120101</v>
      </c>
      <c r="B36" s="203" t="s">
        <v>62</v>
      </c>
      <c r="C36" s="199">
        <v>50901</v>
      </c>
      <c r="D36" s="204" t="s">
        <v>104</v>
      </c>
      <c r="E36" s="204">
        <v>30309</v>
      </c>
      <c r="F36" s="204" t="s">
        <v>105</v>
      </c>
      <c r="G36" s="201">
        <f t="shared" si="9"/>
        <v>0.042</v>
      </c>
      <c r="H36" s="201">
        <v>0.042</v>
      </c>
      <c r="I36" s="201">
        <v>0</v>
      </c>
      <c r="J36" s="199"/>
      <c r="K36" s="199"/>
      <c r="L36" s="199"/>
    </row>
    <row r="37" s="190" customFormat="1" ht="23" customHeight="1" spans="1:12">
      <c r="A37" s="202">
        <v>2120199</v>
      </c>
      <c r="B37" s="203" t="s">
        <v>63</v>
      </c>
      <c r="C37" s="199">
        <v>50201</v>
      </c>
      <c r="D37" s="204" t="s">
        <v>94</v>
      </c>
      <c r="E37" s="204">
        <v>30214</v>
      </c>
      <c r="F37" s="204" t="s">
        <v>106</v>
      </c>
      <c r="G37" s="201">
        <f t="shared" si="9"/>
        <v>798</v>
      </c>
      <c r="H37" s="201">
        <v>0</v>
      </c>
      <c r="I37" s="201">
        <v>798</v>
      </c>
      <c r="J37" s="199"/>
      <c r="K37" s="199"/>
      <c r="L37" s="199"/>
    </row>
    <row r="38" s="190" customFormat="1" ht="23" customHeight="1" spans="1:12">
      <c r="A38" s="202">
        <v>2120199</v>
      </c>
      <c r="B38" s="203" t="s">
        <v>63</v>
      </c>
      <c r="C38" s="199">
        <v>50205</v>
      </c>
      <c r="D38" s="204" t="s">
        <v>107</v>
      </c>
      <c r="E38" s="204">
        <v>30227</v>
      </c>
      <c r="F38" s="204" t="s">
        <v>107</v>
      </c>
      <c r="G38" s="201">
        <f t="shared" si="9"/>
        <v>6659.038577</v>
      </c>
      <c r="H38" s="201">
        <v>0</v>
      </c>
      <c r="I38" s="201">
        <v>6659.038577</v>
      </c>
      <c r="J38" s="199"/>
      <c r="K38" s="199"/>
      <c r="L38" s="199"/>
    </row>
    <row r="39" s="190" customFormat="1" ht="23" customHeight="1" spans="1:12">
      <c r="A39" s="202">
        <v>2120199</v>
      </c>
      <c r="B39" s="203" t="s">
        <v>63</v>
      </c>
      <c r="C39" s="199">
        <v>50299</v>
      </c>
      <c r="D39" s="204" t="s">
        <v>103</v>
      </c>
      <c r="E39" s="204">
        <v>30299</v>
      </c>
      <c r="F39" s="204" t="s">
        <v>103</v>
      </c>
      <c r="G39" s="201">
        <f t="shared" si="9"/>
        <v>1161.68</v>
      </c>
      <c r="H39" s="201">
        <v>0</v>
      </c>
      <c r="I39" s="201">
        <v>1161.68</v>
      </c>
      <c r="J39" s="199"/>
      <c r="K39" s="199"/>
      <c r="L39" s="199"/>
    </row>
    <row r="40" s="190" customFormat="1" ht="23" customHeight="1" spans="1:12">
      <c r="A40" s="202">
        <v>2120199</v>
      </c>
      <c r="B40" s="203" t="s">
        <v>63</v>
      </c>
      <c r="C40" s="199">
        <v>50799</v>
      </c>
      <c r="D40" s="206" t="s">
        <v>81</v>
      </c>
      <c r="E40" s="206">
        <v>31299</v>
      </c>
      <c r="F40" s="206" t="s">
        <v>81</v>
      </c>
      <c r="G40" s="201">
        <f t="shared" si="9"/>
        <v>2403.361423</v>
      </c>
      <c r="H40" s="201">
        <v>0</v>
      </c>
      <c r="I40" s="201">
        <v>2403.361423</v>
      </c>
      <c r="J40" s="199"/>
      <c r="K40" s="199"/>
      <c r="L40" s="199"/>
    </row>
    <row r="41" s="190" customFormat="1" ht="23" customHeight="1" spans="1:12">
      <c r="A41" s="202">
        <v>2120199</v>
      </c>
      <c r="B41" s="203" t="s">
        <v>63</v>
      </c>
      <c r="C41" s="199">
        <v>50999</v>
      </c>
      <c r="D41" s="204" t="s">
        <v>108</v>
      </c>
      <c r="E41" s="204">
        <v>30399</v>
      </c>
      <c r="F41" s="204" t="s">
        <v>108</v>
      </c>
      <c r="G41" s="201">
        <f t="shared" ref="G41:G44" si="10">SUM(H41:I41)</f>
        <v>9.6</v>
      </c>
      <c r="H41" s="201">
        <v>0</v>
      </c>
      <c r="I41" s="201">
        <v>9.6</v>
      </c>
      <c r="J41" s="199"/>
      <c r="K41" s="199"/>
      <c r="L41" s="199"/>
    </row>
    <row r="42" s="190" customFormat="1" ht="24" customHeight="1" spans="1:12">
      <c r="A42" s="199">
        <v>21203</v>
      </c>
      <c r="B42" s="203" t="s">
        <v>64</v>
      </c>
      <c r="C42" s="199"/>
      <c r="D42" s="199"/>
      <c r="E42" s="199"/>
      <c r="F42" s="199"/>
      <c r="G42" s="201">
        <f>SUM(G43:G44)</f>
        <v>1149.328244</v>
      </c>
      <c r="H42" s="201">
        <f t="shared" ref="G42:I42" si="11">SUM(H43:H44)</f>
        <v>0</v>
      </c>
      <c r="I42" s="201">
        <f t="shared" si="11"/>
        <v>1149.328244</v>
      </c>
      <c r="J42" s="199"/>
      <c r="K42" s="199"/>
      <c r="L42" s="199"/>
    </row>
    <row r="43" s="190" customFormat="1" ht="24" customHeight="1" spans="1:12">
      <c r="A43" s="202">
        <v>2120399</v>
      </c>
      <c r="B43" s="203" t="s">
        <v>65</v>
      </c>
      <c r="C43" s="199">
        <v>50402</v>
      </c>
      <c r="D43" s="204" t="s">
        <v>80</v>
      </c>
      <c r="E43" s="204">
        <v>30905</v>
      </c>
      <c r="F43" s="204" t="s">
        <v>80</v>
      </c>
      <c r="G43" s="201">
        <f t="shared" si="10"/>
        <v>1005.778244</v>
      </c>
      <c r="H43" s="201">
        <v>0</v>
      </c>
      <c r="I43" s="201">
        <v>1005.778244</v>
      </c>
      <c r="J43" s="199"/>
      <c r="K43" s="199"/>
      <c r="L43" s="199"/>
    </row>
    <row r="44" s="190" customFormat="1" ht="24" customHeight="1" spans="1:12">
      <c r="A44" s="202">
        <v>2120399</v>
      </c>
      <c r="B44" s="203" t="s">
        <v>65</v>
      </c>
      <c r="C44" s="199">
        <v>50499</v>
      </c>
      <c r="D44" s="204" t="s">
        <v>109</v>
      </c>
      <c r="E44" s="204">
        <v>30999</v>
      </c>
      <c r="F44" s="204" t="s">
        <v>110</v>
      </c>
      <c r="G44" s="201">
        <f t="shared" si="10"/>
        <v>143.55</v>
      </c>
      <c r="H44" s="201">
        <v>0</v>
      </c>
      <c r="I44" s="201">
        <v>143.55</v>
      </c>
      <c r="J44" s="199"/>
      <c r="K44" s="199"/>
      <c r="L44" s="199"/>
    </row>
    <row r="45" s="190" customFormat="1" ht="24" customHeight="1" spans="1:12">
      <c r="A45" s="199">
        <v>21208</v>
      </c>
      <c r="B45" s="203" t="s">
        <v>66</v>
      </c>
      <c r="C45" s="199"/>
      <c r="D45" s="199"/>
      <c r="E45" s="199"/>
      <c r="F45" s="199"/>
      <c r="G45" s="201">
        <f>SUM(G46:G48)</f>
        <v>125272.512131</v>
      </c>
      <c r="H45" s="201">
        <f>SUM(H46:H48)</f>
        <v>0</v>
      </c>
      <c r="I45" s="201">
        <f>SUM(I46:I48)</f>
        <v>125272.512131</v>
      </c>
      <c r="J45" s="199"/>
      <c r="K45" s="199"/>
      <c r="L45" s="199"/>
    </row>
    <row r="46" s="190" customFormat="1" ht="24" customHeight="1" spans="1:12">
      <c r="A46" s="202">
        <v>2120801</v>
      </c>
      <c r="B46" s="203" t="s">
        <v>67</v>
      </c>
      <c r="C46" s="199">
        <v>50799</v>
      </c>
      <c r="D46" s="204" t="s">
        <v>81</v>
      </c>
      <c r="E46" s="204">
        <v>31299</v>
      </c>
      <c r="F46" s="204" t="s">
        <v>81</v>
      </c>
      <c r="G46" s="201">
        <f>SUM(H46:I46)</f>
        <v>118900</v>
      </c>
      <c r="H46" s="201">
        <v>0</v>
      </c>
      <c r="I46" s="201">
        <v>118900</v>
      </c>
      <c r="J46" s="199"/>
      <c r="K46" s="199"/>
      <c r="L46" s="199"/>
    </row>
    <row r="47" s="190" customFormat="1" ht="24" customHeight="1" spans="1:12">
      <c r="A47" s="202">
        <v>2120803</v>
      </c>
      <c r="B47" s="203" t="s">
        <v>68</v>
      </c>
      <c r="C47" s="199">
        <v>50401</v>
      </c>
      <c r="D47" s="204" t="s">
        <v>111</v>
      </c>
      <c r="E47" s="204">
        <v>30901</v>
      </c>
      <c r="F47" s="204" t="s">
        <v>111</v>
      </c>
      <c r="G47" s="201">
        <f>SUM(H47:I47)</f>
        <v>1144.743807</v>
      </c>
      <c r="H47" s="201">
        <v>0</v>
      </c>
      <c r="I47" s="201">
        <v>1144.743807</v>
      </c>
      <c r="J47" s="199"/>
      <c r="K47" s="199"/>
      <c r="L47" s="199"/>
    </row>
    <row r="48" s="190" customFormat="1" ht="24" customHeight="1" spans="1:12">
      <c r="A48" s="202">
        <v>2120803</v>
      </c>
      <c r="B48" s="203" t="s">
        <v>68</v>
      </c>
      <c r="C48" s="199">
        <v>50402</v>
      </c>
      <c r="D48" s="206" t="s">
        <v>80</v>
      </c>
      <c r="E48" s="206">
        <v>30905</v>
      </c>
      <c r="F48" s="206" t="s">
        <v>80</v>
      </c>
      <c r="G48" s="201">
        <f>SUM(H48:I48)</f>
        <v>5227.768324</v>
      </c>
      <c r="H48" s="201">
        <v>0</v>
      </c>
      <c r="I48" s="201">
        <v>5227.768324</v>
      </c>
      <c r="J48" s="199"/>
      <c r="K48" s="199"/>
      <c r="L48" s="199"/>
    </row>
    <row r="49" s="190" customFormat="1" ht="24" customHeight="1" spans="1:12">
      <c r="A49" s="199">
        <v>21213</v>
      </c>
      <c r="B49" s="203" t="s">
        <v>69</v>
      </c>
      <c r="C49" s="199"/>
      <c r="D49" s="199"/>
      <c r="E49" s="199"/>
      <c r="F49" s="199"/>
      <c r="G49" s="201">
        <f>SUM(G50:G50)</f>
        <v>2805</v>
      </c>
      <c r="H49" s="201">
        <f>SUM(H50:H50)</f>
        <v>0</v>
      </c>
      <c r="I49" s="201">
        <f>SUM(I50:I50)</f>
        <v>2805</v>
      </c>
      <c r="J49" s="199"/>
      <c r="K49" s="199"/>
      <c r="L49" s="199"/>
    </row>
    <row r="50" s="190" customFormat="1" ht="24" customHeight="1" spans="1:12">
      <c r="A50" s="199">
        <v>2121301</v>
      </c>
      <c r="B50" s="203" t="s">
        <v>70</v>
      </c>
      <c r="C50" s="199">
        <v>50205</v>
      </c>
      <c r="D50" s="204" t="s">
        <v>107</v>
      </c>
      <c r="E50" s="204">
        <v>30227</v>
      </c>
      <c r="F50" s="204" t="s">
        <v>107</v>
      </c>
      <c r="G50" s="201">
        <f>SUM(H50:I50)</f>
        <v>2805</v>
      </c>
      <c r="H50" s="201">
        <v>0</v>
      </c>
      <c r="I50" s="201">
        <v>2805</v>
      </c>
      <c r="J50" s="199"/>
      <c r="K50" s="199"/>
      <c r="L50" s="199"/>
    </row>
    <row r="51" s="190" customFormat="1" ht="24" customHeight="1" spans="1:12">
      <c r="A51" s="202"/>
      <c r="B51" s="203"/>
      <c r="C51" s="199"/>
      <c r="D51" s="206"/>
      <c r="E51" s="206"/>
      <c r="F51" s="206"/>
      <c r="G51" s="201"/>
      <c r="H51" s="201"/>
      <c r="I51" s="201"/>
      <c r="J51" s="199"/>
      <c r="K51" s="199"/>
      <c r="L51" s="199"/>
    </row>
    <row r="52" s="71" customFormat="1" customHeight="1" spans="1:254">
      <c r="A52" s="207" t="s">
        <v>33</v>
      </c>
      <c r="B52" s="208"/>
      <c r="C52" s="208"/>
      <c r="D52" s="208"/>
      <c r="E52" s="208"/>
      <c r="F52" s="209"/>
      <c r="G52" s="210">
        <f>SUM(G5,G8,G11,G15,G19)</f>
        <v>156731.239959</v>
      </c>
      <c r="H52" s="210">
        <f>SUM(H5,H8,H11,H15,H19)</f>
        <v>3972.719584</v>
      </c>
      <c r="I52" s="210">
        <f>SUM(I5,I8,I11,I15,I19)</f>
        <v>152758.520375</v>
      </c>
      <c r="J52" s="213"/>
      <c r="K52" s="213"/>
      <c r="L52" s="213"/>
      <c r="M52" s="146"/>
      <c r="N52" s="146"/>
      <c r="O52" s="146"/>
      <c r="P52" s="146"/>
      <c r="Q52" s="146"/>
      <c r="R52" s="146"/>
      <c r="S52" s="146"/>
      <c r="T52" s="146"/>
      <c r="U52" s="146"/>
      <c r="V52" s="146"/>
      <c r="W52" s="146"/>
      <c r="X52" s="146"/>
      <c r="Y52" s="146"/>
      <c r="Z52" s="146"/>
      <c r="AA52" s="146"/>
      <c r="AB52" s="146"/>
      <c r="AC52" s="146"/>
      <c r="AD52" s="146"/>
      <c r="AE52" s="146"/>
      <c r="AF52" s="146"/>
      <c r="AG52" s="146"/>
      <c r="AH52" s="146"/>
      <c r="AI52" s="146"/>
      <c r="AJ52" s="146"/>
      <c r="AK52" s="146"/>
      <c r="AL52" s="146"/>
      <c r="AM52" s="146"/>
      <c r="AN52" s="146"/>
      <c r="AO52" s="146"/>
      <c r="AP52" s="146"/>
      <c r="AQ52" s="146"/>
      <c r="AR52" s="146"/>
      <c r="AS52" s="146"/>
      <c r="AT52" s="146"/>
      <c r="AU52" s="146"/>
      <c r="AV52" s="146"/>
      <c r="AW52" s="146"/>
      <c r="AX52" s="146"/>
      <c r="AY52" s="146"/>
      <c r="AZ52" s="146"/>
      <c r="BA52" s="146"/>
      <c r="BB52" s="146"/>
      <c r="BC52" s="146"/>
      <c r="BD52" s="146"/>
      <c r="BE52" s="146"/>
      <c r="BF52" s="146"/>
      <c r="BG52" s="146"/>
      <c r="BH52" s="146"/>
      <c r="BI52" s="146"/>
      <c r="BJ52" s="146"/>
      <c r="BK52" s="146"/>
      <c r="BL52" s="146"/>
      <c r="BM52" s="146"/>
      <c r="BN52" s="146"/>
      <c r="BO52" s="146"/>
      <c r="BP52" s="146"/>
      <c r="BQ52" s="146"/>
      <c r="BR52" s="146"/>
      <c r="BS52" s="146"/>
      <c r="BT52" s="146"/>
      <c r="BU52" s="146"/>
      <c r="BV52" s="146"/>
      <c r="BW52" s="146"/>
      <c r="BX52" s="146"/>
      <c r="BY52" s="146"/>
      <c r="BZ52" s="146"/>
      <c r="CA52" s="146"/>
      <c r="CB52" s="146"/>
      <c r="CC52" s="146"/>
      <c r="CD52" s="146"/>
      <c r="CE52" s="146"/>
      <c r="CF52" s="146"/>
      <c r="CG52" s="146"/>
      <c r="CH52" s="146"/>
      <c r="CI52" s="146"/>
      <c r="CJ52" s="146"/>
      <c r="CK52" s="146"/>
      <c r="CL52" s="146"/>
      <c r="CM52" s="146"/>
      <c r="CN52" s="146"/>
      <c r="CO52" s="146"/>
      <c r="CP52" s="146"/>
      <c r="CQ52" s="146"/>
      <c r="CR52" s="146"/>
      <c r="CS52" s="146"/>
      <c r="CT52" s="146"/>
      <c r="CU52" s="146"/>
      <c r="CV52" s="146"/>
      <c r="CW52" s="146"/>
      <c r="CX52" s="146"/>
      <c r="CY52" s="146"/>
      <c r="CZ52" s="146"/>
      <c r="DA52" s="146"/>
      <c r="DB52" s="146"/>
      <c r="DC52" s="146"/>
      <c r="DD52" s="146"/>
      <c r="DE52" s="146"/>
      <c r="DF52" s="146"/>
      <c r="DG52" s="146"/>
      <c r="DH52" s="146"/>
      <c r="DI52" s="146"/>
      <c r="DJ52" s="146"/>
      <c r="DK52" s="146"/>
      <c r="DL52" s="146"/>
      <c r="DM52" s="146"/>
      <c r="DN52" s="146"/>
      <c r="DO52" s="146"/>
      <c r="DP52" s="146"/>
      <c r="DQ52" s="146"/>
      <c r="DR52" s="146"/>
      <c r="DS52" s="146"/>
      <c r="DT52" s="146"/>
      <c r="DU52" s="146"/>
      <c r="DV52" s="146"/>
      <c r="DW52" s="146"/>
      <c r="DX52" s="146"/>
      <c r="DY52" s="146"/>
      <c r="DZ52" s="146"/>
      <c r="EA52" s="146"/>
      <c r="EB52" s="146"/>
      <c r="EC52" s="146"/>
      <c r="ED52" s="146"/>
      <c r="EE52" s="146"/>
      <c r="EF52" s="146"/>
      <c r="EG52" s="146"/>
      <c r="EH52" s="146"/>
      <c r="EI52" s="146"/>
      <c r="EJ52" s="146"/>
      <c r="EK52" s="146"/>
      <c r="EL52" s="146"/>
      <c r="EM52" s="146"/>
      <c r="EN52" s="146"/>
      <c r="EO52" s="146"/>
      <c r="EP52" s="146"/>
      <c r="EQ52" s="146"/>
      <c r="ER52" s="146"/>
      <c r="ES52" s="146"/>
      <c r="ET52" s="146"/>
      <c r="EU52" s="146"/>
      <c r="EV52" s="146"/>
      <c r="EW52" s="146"/>
      <c r="EX52" s="146"/>
      <c r="EY52" s="146"/>
      <c r="EZ52" s="146"/>
      <c r="FA52" s="146"/>
      <c r="FB52" s="146"/>
      <c r="FC52" s="146"/>
      <c r="FD52" s="146"/>
      <c r="FE52" s="146"/>
      <c r="FF52" s="146"/>
      <c r="FG52" s="146"/>
      <c r="FH52" s="146"/>
      <c r="FI52" s="146"/>
      <c r="FJ52" s="146"/>
      <c r="FK52" s="146"/>
      <c r="FL52" s="146"/>
      <c r="FM52" s="146"/>
      <c r="FN52" s="146"/>
      <c r="FO52" s="146"/>
      <c r="FP52" s="146"/>
      <c r="FQ52" s="146"/>
      <c r="FR52" s="146"/>
      <c r="FS52" s="146"/>
      <c r="FT52" s="146"/>
      <c r="FU52" s="146"/>
      <c r="FV52" s="146"/>
      <c r="FW52" s="146"/>
      <c r="FX52" s="146"/>
      <c r="FY52" s="146"/>
      <c r="FZ52" s="146"/>
      <c r="GA52" s="146"/>
      <c r="GB52" s="146"/>
      <c r="GC52" s="146"/>
      <c r="GD52" s="146"/>
      <c r="GE52" s="146"/>
      <c r="GF52" s="146"/>
      <c r="GG52" s="146"/>
      <c r="GH52" s="146"/>
      <c r="GI52" s="146"/>
      <c r="GJ52" s="146"/>
      <c r="GK52" s="146"/>
      <c r="GL52" s="146"/>
      <c r="GM52" s="146"/>
      <c r="GN52" s="146"/>
      <c r="GO52" s="146"/>
      <c r="GP52" s="146"/>
      <c r="GQ52" s="146"/>
      <c r="GR52" s="146"/>
      <c r="GS52" s="146"/>
      <c r="GT52" s="146"/>
      <c r="GU52" s="146"/>
      <c r="GV52" s="146"/>
      <c r="GW52" s="146"/>
      <c r="GX52" s="146"/>
      <c r="GY52" s="146"/>
      <c r="GZ52" s="146"/>
      <c r="HA52" s="146"/>
      <c r="HB52" s="146"/>
      <c r="HC52" s="146"/>
      <c r="HD52" s="146"/>
      <c r="HE52" s="146"/>
      <c r="HF52" s="146"/>
      <c r="HG52" s="146"/>
      <c r="HH52" s="146"/>
      <c r="HI52" s="146"/>
      <c r="HJ52" s="146"/>
      <c r="HK52" s="146"/>
      <c r="HL52" s="146"/>
      <c r="HM52" s="146"/>
      <c r="HN52" s="146"/>
      <c r="HO52" s="146"/>
      <c r="HP52" s="146"/>
      <c r="HQ52" s="146"/>
      <c r="HR52" s="146"/>
      <c r="HS52" s="146"/>
      <c r="HT52" s="146"/>
      <c r="HU52" s="146"/>
      <c r="HV52" s="146"/>
      <c r="HW52" s="146"/>
      <c r="HX52" s="146"/>
      <c r="HY52" s="146"/>
      <c r="HZ52" s="146"/>
      <c r="IA52" s="146"/>
      <c r="IB52" s="146"/>
      <c r="IC52" s="146"/>
      <c r="ID52" s="146"/>
      <c r="IE52" s="146"/>
      <c r="IF52" s="146"/>
      <c r="IG52" s="146"/>
      <c r="IH52" s="146"/>
      <c r="II52" s="146"/>
      <c r="IJ52" s="146"/>
      <c r="IK52" s="146"/>
      <c r="IL52" s="146"/>
      <c r="IM52" s="146"/>
      <c r="IN52" s="146"/>
      <c r="IO52" s="146"/>
      <c r="IP52" s="146"/>
      <c r="IQ52" s="146"/>
      <c r="IR52" s="146"/>
      <c r="IS52" s="146"/>
      <c r="IT52" s="146"/>
    </row>
    <row r="53" customHeight="1" spans="7:7">
      <c r="G53" s="211"/>
    </row>
  </sheetData>
  <sheetProtection formatCells="0" insertHyperlinks="0" autoFilter="0"/>
  <mergeCells count="12">
    <mergeCell ref="A1:L1"/>
    <mergeCell ref="K2:L2"/>
    <mergeCell ref="A3:B3"/>
    <mergeCell ref="C3:D3"/>
    <mergeCell ref="E3:F3"/>
    <mergeCell ref="A52:F52"/>
    <mergeCell ref="G3:G4"/>
    <mergeCell ref="H3:H4"/>
    <mergeCell ref="I3:I4"/>
    <mergeCell ref="J3:J4"/>
    <mergeCell ref="K3:K4"/>
    <mergeCell ref="L3:L4"/>
  </mergeCells>
  <pageMargins left="0.75" right="0.75" top="1" bottom="1" header="0.5" footer="0.5"/>
  <pageSetup paperSize="8" scale="115"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6"/>
  <sheetViews>
    <sheetView workbookViewId="0">
      <selection activeCell="B16" sqref="B16"/>
    </sheetView>
  </sheetViews>
  <sheetFormatPr defaultColWidth="16.8" defaultRowHeight="27" customHeight="1" outlineLevelCol="5"/>
  <cols>
    <col min="1" max="1" width="20.9272727272727" style="71" customWidth="1"/>
    <col min="2" max="2" width="11.5272727272727" style="71" customWidth="1"/>
    <col min="3" max="3" width="22.3363636363636" style="71" customWidth="1"/>
    <col min="4" max="4" width="10.9272727272727" style="71" customWidth="1"/>
    <col min="5" max="5" width="12.4" style="71" customWidth="1"/>
    <col min="6" max="6" width="14.2" style="71" customWidth="1"/>
    <col min="7" max="16382" width="16.8" style="71"/>
  </cols>
  <sheetData>
    <row r="1" ht="38.25" customHeight="1" spans="1:6">
      <c r="A1" s="167" t="s">
        <v>112</v>
      </c>
      <c r="B1" s="167"/>
      <c r="C1" s="167"/>
      <c r="D1" s="167"/>
      <c r="E1" s="167"/>
      <c r="F1" s="167"/>
    </row>
    <row r="2" ht="20.25" customHeight="1" spans="1:6">
      <c r="A2" s="168"/>
      <c r="B2" s="168"/>
      <c r="C2" s="168"/>
      <c r="D2" s="169" t="s">
        <v>3</v>
      </c>
      <c r="E2" s="169"/>
      <c r="F2" s="169"/>
    </row>
    <row r="3" customHeight="1" spans="1:6">
      <c r="A3" s="170" t="s">
        <v>113</v>
      </c>
      <c r="B3" s="171"/>
      <c r="C3" s="170" t="s">
        <v>114</v>
      </c>
      <c r="D3" s="172"/>
      <c r="E3" s="172"/>
      <c r="F3" s="171"/>
    </row>
    <row r="4" customHeight="1" spans="1:6">
      <c r="A4" s="173" t="s">
        <v>6</v>
      </c>
      <c r="B4" s="174" t="s">
        <v>7</v>
      </c>
      <c r="C4" s="174" t="s">
        <v>8</v>
      </c>
      <c r="D4" s="174" t="s">
        <v>33</v>
      </c>
      <c r="E4" s="174" t="s">
        <v>115</v>
      </c>
      <c r="F4" s="173" t="s">
        <v>116</v>
      </c>
    </row>
    <row r="5" customHeight="1" spans="1:6">
      <c r="A5" s="175" t="s">
        <v>117</v>
      </c>
      <c r="B5" s="176">
        <v>137854.143391</v>
      </c>
      <c r="C5" s="177" t="s">
        <v>118</v>
      </c>
      <c r="D5" s="176">
        <f>SUM(E5:F5)</f>
        <v>156731.239959</v>
      </c>
      <c r="E5" s="176">
        <f>SUM(E6:E10)</f>
        <v>28653.727828</v>
      </c>
      <c r="F5" s="178">
        <f>SUM(F6:F10)</f>
        <v>128077.512131</v>
      </c>
    </row>
    <row r="6" customHeight="1" spans="1:6">
      <c r="A6" s="177" t="s">
        <v>119</v>
      </c>
      <c r="B6" s="176">
        <v>15004.399584</v>
      </c>
      <c r="C6" s="177" t="s">
        <v>120</v>
      </c>
      <c r="D6" s="176">
        <f t="shared" ref="D5:D10" si="0">SUM(E6:F6)</f>
        <v>2500</v>
      </c>
      <c r="E6" s="176">
        <v>2500</v>
      </c>
      <c r="F6" s="179"/>
    </row>
    <row r="7" customHeight="1" spans="1:6">
      <c r="A7" s="177" t="s">
        <v>121</v>
      </c>
      <c r="B7" s="176">
        <v>122849.743807</v>
      </c>
      <c r="C7" s="177" t="s">
        <v>122</v>
      </c>
      <c r="D7" s="176">
        <f t="shared" si="0"/>
        <v>10000</v>
      </c>
      <c r="E7" s="176">
        <v>10000</v>
      </c>
      <c r="F7" s="179"/>
    </row>
    <row r="8" customHeight="1" spans="1:6">
      <c r="A8" s="177"/>
      <c r="B8" s="175"/>
      <c r="C8" s="175" t="s">
        <v>123</v>
      </c>
      <c r="D8" s="180">
        <f t="shared" si="0"/>
        <v>250.841088</v>
      </c>
      <c r="E8" s="180">
        <v>250.841088</v>
      </c>
      <c r="F8" s="181"/>
    </row>
    <row r="9" customHeight="1" spans="1:6">
      <c r="A9" s="177"/>
      <c r="B9" s="182"/>
      <c r="C9" s="175" t="s">
        <v>124</v>
      </c>
      <c r="D9" s="180">
        <f t="shared" si="0"/>
        <v>266.223312</v>
      </c>
      <c r="E9" s="176">
        <v>266.223312</v>
      </c>
      <c r="F9" s="179"/>
    </row>
    <row r="10" customHeight="1" spans="1:6">
      <c r="A10" s="177"/>
      <c r="B10" s="182"/>
      <c r="C10" s="175" t="s">
        <v>125</v>
      </c>
      <c r="D10" s="180">
        <f t="shared" si="0"/>
        <v>143714.175559</v>
      </c>
      <c r="E10" s="176">
        <v>15636.663428</v>
      </c>
      <c r="F10" s="178">
        <v>128077.512131</v>
      </c>
    </row>
    <row r="11" customHeight="1" spans="1:6">
      <c r="A11" s="177"/>
      <c r="B11" s="182"/>
      <c r="C11" s="183"/>
      <c r="D11" s="183"/>
      <c r="E11" s="183"/>
      <c r="F11" s="183"/>
    </row>
    <row r="12" customHeight="1" spans="1:6">
      <c r="A12" s="177"/>
      <c r="B12" s="182"/>
      <c r="C12" s="184"/>
      <c r="D12" s="185"/>
      <c r="E12" s="185"/>
      <c r="F12" s="183"/>
    </row>
    <row r="13" customHeight="1" spans="1:6">
      <c r="A13" s="177" t="s">
        <v>126</v>
      </c>
      <c r="B13" s="176">
        <v>18877.096568</v>
      </c>
      <c r="C13" s="184" t="s">
        <v>127</v>
      </c>
      <c r="D13" s="185"/>
      <c r="E13" s="185"/>
      <c r="F13" s="185"/>
    </row>
    <row r="14" customHeight="1" spans="1:6">
      <c r="A14" s="177" t="s">
        <v>119</v>
      </c>
      <c r="B14" s="186" t="s">
        <v>128</v>
      </c>
      <c r="C14" s="187"/>
      <c r="D14" s="185"/>
      <c r="E14" s="185"/>
      <c r="F14" s="185"/>
    </row>
    <row r="15" customHeight="1" spans="1:6">
      <c r="A15" s="184" t="s">
        <v>121</v>
      </c>
      <c r="B15" s="185" t="s">
        <v>129</v>
      </c>
      <c r="C15" s="187"/>
      <c r="D15" s="185"/>
      <c r="E15" s="185"/>
      <c r="F15" s="185"/>
    </row>
    <row r="16" customHeight="1" spans="1:6">
      <c r="A16" s="188" t="s">
        <v>27</v>
      </c>
      <c r="B16" s="185">
        <f>B5+B13</f>
        <v>156731.239959</v>
      </c>
      <c r="C16" s="189" t="s">
        <v>28</v>
      </c>
      <c r="D16" s="185">
        <f>D5+D13</f>
        <v>156731.239959</v>
      </c>
      <c r="E16" s="185">
        <f>E5+E13</f>
        <v>28653.727828</v>
      </c>
      <c r="F16" s="185">
        <f>F5+F13</f>
        <v>128077.512131</v>
      </c>
    </row>
  </sheetData>
  <sheetProtection formatCells="0" insertHyperlinks="0" autoFilter="0"/>
  <mergeCells count="4">
    <mergeCell ref="A1:F1"/>
    <mergeCell ref="D2:F2"/>
    <mergeCell ref="A3:B3"/>
    <mergeCell ref="C3:F3"/>
  </mergeCells>
  <pageMargins left="0.75" right="0.75" top="0.98" bottom="0.98" header="0.51" footer="0.51"/>
  <pageSetup paperSize="8" scale="155"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05"/>
  <sheetViews>
    <sheetView workbookViewId="0">
      <pane ySplit="4" topLeftCell="A5" activePane="bottomLeft" state="frozen"/>
      <selection/>
      <selection pane="bottomLeft" activeCell="J38" sqref="J38"/>
    </sheetView>
  </sheetViews>
  <sheetFormatPr defaultColWidth="14.2" defaultRowHeight="15"/>
  <cols>
    <col min="1" max="1" width="9.26363636363636" style="71" customWidth="1"/>
    <col min="2" max="2" width="29.1272727272727" style="71" customWidth="1"/>
    <col min="3" max="3" width="16" style="71" customWidth="1"/>
    <col min="4" max="4" width="10.6" style="71" customWidth="1"/>
    <col min="5" max="5" width="9.4" style="71" customWidth="1"/>
    <col min="6" max="6" width="9.72727272727273" style="71" customWidth="1"/>
    <col min="7" max="7" width="16" style="71" customWidth="1"/>
    <col min="8" max="8" width="11.4636363636364" style="71" customWidth="1"/>
    <col min="9" max="9" width="14.2" style="71"/>
    <col min="10" max="10" width="15.5454545454545" style="71"/>
    <col min="11" max="16384" width="14.2" style="71"/>
  </cols>
  <sheetData>
    <row r="1" spans="1:8">
      <c r="A1" s="148" t="s">
        <v>130</v>
      </c>
      <c r="B1" s="148"/>
      <c r="C1" s="148"/>
      <c r="D1" s="148"/>
      <c r="E1" s="148"/>
      <c r="F1" s="148"/>
      <c r="G1" s="148"/>
      <c r="H1" s="148"/>
    </row>
    <row r="2" spans="1:8">
      <c r="A2" s="149"/>
      <c r="B2" s="150"/>
      <c r="C2" s="150"/>
      <c r="D2" s="150"/>
      <c r="E2" s="150"/>
      <c r="F2" s="150"/>
      <c r="G2" s="150"/>
      <c r="H2" s="151" t="s">
        <v>31</v>
      </c>
    </row>
    <row r="3" spans="1:8">
      <c r="A3" s="152" t="s">
        <v>32</v>
      </c>
      <c r="B3" s="152"/>
      <c r="C3" s="152" t="s">
        <v>131</v>
      </c>
      <c r="D3" s="152" t="s">
        <v>132</v>
      </c>
      <c r="E3" s="152"/>
      <c r="F3" s="152"/>
      <c r="G3" s="152" t="s">
        <v>133</v>
      </c>
      <c r="H3" s="152"/>
    </row>
    <row r="4" spans="1:8">
      <c r="A4" s="152" t="s">
        <v>43</v>
      </c>
      <c r="B4" s="152" t="s">
        <v>44</v>
      </c>
      <c r="C4" s="152"/>
      <c r="D4" s="152" t="s">
        <v>134</v>
      </c>
      <c r="E4" s="152" t="s">
        <v>75</v>
      </c>
      <c r="F4" s="152" t="s">
        <v>76</v>
      </c>
      <c r="G4" s="152" t="s">
        <v>135</v>
      </c>
      <c r="H4" s="152" t="s">
        <v>136</v>
      </c>
    </row>
    <row r="5" s="143" customFormat="1" ht="12" spans="1:8">
      <c r="A5" s="153">
        <v>205</v>
      </c>
      <c r="B5" s="154" t="s">
        <v>46</v>
      </c>
      <c r="C5" s="155">
        <f t="shared" ref="C5:C9" si="0">C6</f>
        <v>0</v>
      </c>
      <c r="D5" s="155">
        <f>D6</f>
        <v>2500</v>
      </c>
      <c r="E5" s="155">
        <f t="shared" ref="D5:F5" si="1">E6</f>
        <v>0</v>
      </c>
      <c r="F5" s="155">
        <f t="shared" si="1"/>
        <v>2500</v>
      </c>
      <c r="G5" s="156">
        <f t="shared" ref="G5:G12" si="2">D5-C5</f>
        <v>2500</v>
      </c>
      <c r="H5" s="157" t="s">
        <v>137</v>
      </c>
    </row>
    <row r="6" s="143" customFormat="1" ht="12" spans="1:8">
      <c r="A6" s="158">
        <v>20502</v>
      </c>
      <c r="B6" s="159" t="s">
        <v>47</v>
      </c>
      <c r="C6" s="160">
        <f t="shared" si="0"/>
        <v>0</v>
      </c>
      <c r="D6" s="160">
        <f>D7</f>
        <v>2500</v>
      </c>
      <c r="E6" s="160">
        <f t="shared" ref="D6:F6" si="3">E7</f>
        <v>0</v>
      </c>
      <c r="F6" s="160">
        <f t="shared" si="3"/>
        <v>2500</v>
      </c>
      <c r="G6" s="161">
        <f t="shared" si="2"/>
        <v>2500</v>
      </c>
      <c r="H6" s="157" t="s">
        <v>137</v>
      </c>
    </row>
    <row r="7" s="143" customFormat="1" ht="12" spans="1:8">
      <c r="A7" s="162">
        <v>2050299</v>
      </c>
      <c r="B7" s="159" t="s">
        <v>48</v>
      </c>
      <c r="C7" s="160">
        <v>0</v>
      </c>
      <c r="D7" s="161">
        <f>E7+F7</f>
        <v>2500</v>
      </c>
      <c r="E7" s="161">
        <v>0</v>
      </c>
      <c r="F7" s="160">
        <v>2500</v>
      </c>
      <c r="G7" s="161">
        <f t="shared" si="2"/>
        <v>2500</v>
      </c>
      <c r="H7" s="157" t="s">
        <v>137</v>
      </c>
    </row>
    <row r="8" s="143" customFormat="1" ht="12" spans="1:8">
      <c r="A8" s="153">
        <v>206</v>
      </c>
      <c r="B8" s="154" t="s">
        <v>49</v>
      </c>
      <c r="C8" s="155">
        <f t="shared" si="0"/>
        <v>0</v>
      </c>
      <c r="D8" s="156">
        <f t="shared" ref="D8:F8" si="4">D9</f>
        <v>10000</v>
      </c>
      <c r="E8" s="156">
        <f t="shared" si="4"/>
        <v>0</v>
      </c>
      <c r="F8" s="155">
        <f t="shared" si="4"/>
        <v>10000</v>
      </c>
      <c r="G8" s="156">
        <f t="shared" si="2"/>
        <v>10000</v>
      </c>
      <c r="H8" s="157" t="s">
        <v>137</v>
      </c>
    </row>
    <row r="9" s="143" customFormat="1" ht="12" spans="1:8">
      <c r="A9" s="158">
        <v>20605</v>
      </c>
      <c r="B9" s="159" t="s">
        <v>50</v>
      </c>
      <c r="C9" s="160">
        <f t="shared" si="0"/>
        <v>0</v>
      </c>
      <c r="D9" s="161">
        <f t="shared" ref="D9:F9" si="5">D10</f>
        <v>10000</v>
      </c>
      <c r="E9" s="161">
        <f t="shared" si="5"/>
        <v>0</v>
      </c>
      <c r="F9" s="160">
        <f t="shared" si="5"/>
        <v>10000</v>
      </c>
      <c r="G9" s="161">
        <f t="shared" si="2"/>
        <v>10000</v>
      </c>
      <c r="H9" s="157" t="s">
        <v>137</v>
      </c>
    </row>
    <row r="10" s="143" customFormat="1" ht="12" spans="1:8">
      <c r="A10" s="162">
        <v>2060599</v>
      </c>
      <c r="B10" s="159" t="s">
        <v>51</v>
      </c>
      <c r="C10" s="160">
        <v>0</v>
      </c>
      <c r="D10" s="161">
        <f>E10+F10</f>
        <v>10000</v>
      </c>
      <c r="E10" s="161">
        <v>0</v>
      </c>
      <c r="F10" s="160">
        <v>10000</v>
      </c>
      <c r="G10" s="161">
        <f t="shared" si="2"/>
        <v>10000</v>
      </c>
      <c r="H10" s="157" t="s">
        <v>137</v>
      </c>
    </row>
    <row r="11" s="143" customFormat="1" ht="12" spans="1:8">
      <c r="A11" s="153">
        <v>208</v>
      </c>
      <c r="B11" s="153" t="s">
        <v>52</v>
      </c>
      <c r="C11" s="155">
        <f t="shared" ref="C11:F11" si="6">C12</f>
        <v>265.778152</v>
      </c>
      <c r="D11" s="156">
        <f t="shared" si="6"/>
        <v>250.841088</v>
      </c>
      <c r="E11" s="156">
        <f t="shared" si="6"/>
        <v>250.841088</v>
      </c>
      <c r="F11" s="155">
        <f t="shared" si="6"/>
        <v>0</v>
      </c>
      <c r="G11" s="156">
        <f t="shared" si="2"/>
        <v>-14.937064</v>
      </c>
      <c r="H11" s="157">
        <f t="shared" ref="H11:H23" si="7">G11/C11</f>
        <v>-0.0562012486263354</v>
      </c>
    </row>
    <row r="12" s="143" customFormat="1" ht="12" spans="1:8">
      <c r="A12" s="158">
        <v>20805</v>
      </c>
      <c r="B12" s="159" t="s">
        <v>53</v>
      </c>
      <c r="C12" s="160">
        <f>SUM(C13:C14)</f>
        <v>265.778152</v>
      </c>
      <c r="D12" s="160">
        <f>SUM(D13:D14)</f>
        <v>250.841088</v>
      </c>
      <c r="E12" s="160">
        <f>SUM(E13:E14)</f>
        <v>250.841088</v>
      </c>
      <c r="F12" s="160">
        <f>SUM(F13:F14)</f>
        <v>0</v>
      </c>
      <c r="G12" s="161">
        <f t="shared" ref="G12:G25" si="8">D12-C12</f>
        <v>-14.937064</v>
      </c>
      <c r="H12" s="163">
        <f t="shared" si="7"/>
        <v>-0.0562012486263354</v>
      </c>
    </row>
    <row r="13" s="143" customFormat="1" ht="12" spans="1:8">
      <c r="A13" s="162">
        <v>2080505</v>
      </c>
      <c r="B13" s="159" t="s">
        <v>54</v>
      </c>
      <c r="C13" s="160">
        <v>205.656128</v>
      </c>
      <c r="D13" s="161">
        <f t="shared" ref="D13:D18" si="9">E13+F13</f>
        <v>191.077248</v>
      </c>
      <c r="E13" s="161">
        <v>191.077248</v>
      </c>
      <c r="F13" s="160">
        <v>0</v>
      </c>
      <c r="G13" s="161">
        <f t="shared" si="8"/>
        <v>-14.57888</v>
      </c>
      <c r="H13" s="163">
        <f t="shared" si="7"/>
        <v>-0.0708895968322422</v>
      </c>
    </row>
    <row r="14" s="143" customFormat="1" ht="12" spans="1:8">
      <c r="A14" s="162">
        <v>2080506</v>
      </c>
      <c r="B14" s="159" t="s">
        <v>55</v>
      </c>
      <c r="C14" s="160">
        <v>60.122024</v>
      </c>
      <c r="D14" s="161">
        <f t="shared" si="9"/>
        <v>59.76384</v>
      </c>
      <c r="E14" s="161">
        <v>59.76384</v>
      </c>
      <c r="F14" s="160">
        <v>0</v>
      </c>
      <c r="G14" s="161">
        <f t="shared" si="8"/>
        <v>-0.358184000000001</v>
      </c>
      <c r="H14" s="163">
        <f t="shared" si="7"/>
        <v>-0.0059576171287913</v>
      </c>
    </row>
    <row r="15" s="144" customFormat="1" ht="12" spans="1:8">
      <c r="A15" s="153">
        <v>210</v>
      </c>
      <c r="B15" s="153" t="s">
        <v>56</v>
      </c>
      <c r="C15" s="155">
        <f>C16</f>
        <v>270.052835</v>
      </c>
      <c r="D15" s="155">
        <f>D16</f>
        <v>266.223312</v>
      </c>
      <c r="E15" s="155">
        <f>E16</f>
        <v>266.223312</v>
      </c>
      <c r="F15" s="155">
        <f>F16</f>
        <v>0</v>
      </c>
      <c r="G15" s="156">
        <f t="shared" si="8"/>
        <v>-3.82952299999999</v>
      </c>
      <c r="H15" s="157">
        <f t="shared" si="7"/>
        <v>-0.0141806435766542</v>
      </c>
    </row>
    <row r="16" s="143" customFormat="1" ht="12" spans="1:8">
      <c r="A16" s="158">
        <v>21011</v>
      </c>
      <c r="B16" s="159" t="s">
        <v>57</v>
      </c>
      <c r="C16" s="160">
        <f>SUM(C17:C18)</f>
        <v>270.052835</v>
      </c>
      <c r="D16" s="160">
        <f>SUM(D17:D18)</f>
        <v>266.223312</v>
      </c>
      <c r="E16" s="160">
        <f>SUM(E17:E18)</f>
        <v>266.223312</v>
      </c>
      <c r="F16" s="160">
        <v>0</v>
      </c>
      <c r="G16" s="161">
        <f t="shared" si="8"/>
        <v>-3.82952299999999</v>
      </c>
      <c r="H16" s="163">
        <f t="shared" si="7"/>
        <v>-0.0141806435766542</v>
      </c>
    </row>
    <row r="17" s="143" customFormat="1" ht="12" spans="1:8">
      <c r="A17" s="162">
        <v>2101101</v>
      </c>
      <c r="B17" s="159" t="s">
        <v>58</v>
      </c>
      <c r="C17" s="160">
        <v>219.044657</v>
      </c>
      <c r="D17" s="160">
        <f t="shared" si="9"/>
        <v>214.553088</v>
      </c>
      <c r="E17" s="160">
        <v>214.553088</v>
      </c>
      <c r="F17" s="160">
        <v>0</v>
      </c>
      <c r="G17" s="161">
        <f t="shared" si="8"/>
        <v>-4.491569</v>
      </c>
      <c r="H17" s="163">
        <f t="shared" si="7"/>
        <v>-0.0205052661932767</v>
      </c>
    </row>
    <row r="18" s="143" customFormat="1" ht="12" spans="1:8">
      <c r="A18" s="162">
        <v>2101103</v>
      </c>
      <c r="B18" s="159" t="s">
        <v>59</v>
      </c>
      <c r="C18" s="160">
        <v>51.008178</v>
      </c>
      <c r="D18" s="160">
        <f t="shared" ref="D18:D22" si="10">E18+F18</f>
        <v>51.670224</v>
      </c>
      <c r="E18" s="160">
        <v>51.670224</v>
      </c>
      <c r="F18" s="160">
        <v>0</v>
      </c>
      <c r="G18" s="161">
        <f t="shared" si="8"/>
        <v>0.662045999999997</v>
      </c>
      <c r="H18" s="163">
        <f t="shared" si="7"/>
        <v>0.0129792128626903</v>
      </c>
    </row>
    <row r="19" s="144" customFormat="1" ht="12" spans="1:8">
      <c r="A19" s="153">
        <v>212</v>
      </c>
      <c r="B19" s="153" t="s">
        <v>60</v>
      </c>
      <c r="C19" s="155">
        <f>C20+C23+C25+C29+C31</f>
        <v>455167.279326</v>
      </c>
      <c r="D19" s="155">
        <f>D20+D23+D25+D29+D31</f>
        <v>143714.175559</v>
      </c>
      <c r="E19" s="155">
        <f>E20+E23+E25+E29+E31</f>
        <v>3455.655184</v>
      </c>
      <c r="F19" s="155">
        <f>F20+F23+F25+F29+F31</f>
        <v>140258.520375</v>
      </c>
      <c r="G19" s="156">
        <f t="shared" si="8"/>
        <v>-311453.103767</v>
      </c>
      <c r="H19" s="157">
        <f t="shared" si="7"/>
        <v>-0.684260749648331</v>
      </c>
    </row>
    <row r="20" s="145" customFormat="1" ht="12" spans="1:8">
      <c r="A20" s="158">
        <v>21201</v>
      </c>
      <c r="B20" s="159" t="s">
        <v>61</v>
      </c>
      <c r="C20" s="160">
        <f>SUM(C21:C22)</f>
        <v>16371.824747</v>
      </c>
      <c r="D20" s="160">
        <f>SUM(D21:D22)</f>
        <v>14487.335184</v>
      </c>
      <c r="E20" s="160">
        <f>SUM(E21:E22)</f>
        <v>3455.655184</v>
      </c>
      <c r="F20" s="160">
        <v>11031.68</v>
      </c>
      <c r="G20" s="161">
        <f t="shared" si="8"/>
        <v>-1884.489563</v>
      </c>
      <c r="H20" s="163">
        <f t="shared" si="7"/>
        <v>-0.115105652065163</v>
      </c>
    </row>
    <row r="21" s="145" customFormat="1" ht="12" spans="1:8">
      <c r="A21" s="162">
        <v>2120101</v>
      </c>
      <c r="B21" s="159" t="s">
        <v>62</v>
      </c>
      <c r="C21" s="160">
        <v>3921.548005</v>
      </c>
      <c r="D21" s="160">
        <f t="shared" si="10"/>
        <v>3455.655184</v>
      </c>
      <c r="E21" s="160">
        <v>3455.655184</v>
      </c>
      <c r="F21" s="160">
        <v>0</v>
      </c>
      <c r="G21" s="161">
        <f t="shared" si="8"/>
        <v>-465.892821</v>
      </c>
      <c r="H21" s="163">
        <f t="shared" si="7"/>
        <v>-0.118803294108853</v>
      </c>
    </row>
    <row r="22" s="145" customFormat="1" ht="12" spans="1:8">
      <c r="A22" s="162">
        <v>2120199</v>
      </c>
      <c r="B22" s="159" t="s">
        <v>63</v>
      </c>
      <c r="C22" s="160">
        <v>12450.276742</v>
      </c>
      <c r="D22" s="160">
        <f t="shared" si="10"/>
        <v>11031.68</v>
      </c>
      <c r="E22" s="160">
        <v>0</v>
      </c>
      <c r="F22" s="160">
        <v>11031.68</v>
      </c>
      <c r="G22" s="161">
        <f t="shared" si="8"/>
        <v>-1418.596742</v>
      </c>
      <c r="H22" s="163">
        <f t="shared" si="7"/>
        <v>-0.113940980702419</v>
      </c>
    </row>
    <row r="23" s="145" customFormat="1" ht="12" spans="1:8">
      <c r="A23" s="158">
        <v>21203</v>
      </c>
      <c r="B23" s="159" t="s">
        <v>64</v>
      </c>
      <c r="C23" s="160">
        <f>SUM(C24:C24)</f>
        <v>3234.671756</v>
      </c>
      <c r="D23" s="160">
        <f>D24</f>
        <v>1149.328244</v>
      </c>
      <c r="E23" s="160">
        <f>SUM(E24:E25)</f>
        <v>0</v>
      </c>
      <c r="F23" s="160">
        <v>1149.328244</v>
      </c>
      <c r="G23" s="161">
        <f t="shared" si="8"/>
        <v>-2085.343512</v>
      </c>
      <c r="H23" s="163">
        <f t="shared" si="7"/>
        <v>-0.644684737526116</v>
      </c>
    </row>
    <row r="24" s="145" customFormat="1" ht="12" spans="1:8">
      <c r="A24" s="162">
        <v>2120399</v>
      </c>
      <c r="B24" s="159" t="s">
        <v>65</v>
      </c>
      <c r="C24" s="160">
        <v>3234.671756</v>
      </c>
      <c r="D24" s="160">
        <f>E24+F24</f>
        <v>1149.328244</v>
      </c>
      <c r="E24" s="160">
        <v>0</v>
      </c>
      <c r="F24" s="160">
        <v>1149.328244</v>
      </c>
      <c r="G24" s="161">
        <f t="shared" ref="G24:G32" si="11">D24-C24</f>
        <v>-2085.343512</v>
      </c>
      <c r="H24" s="163">
        <f t="shared" ref="H24:H32" si="12">G24/C24</f>
        <v>-0.644684737526116</v>
      </c>
    </row>
    <row r="25" s="145" customFormat="1" ht="12" spans="1:8">
      <c r="A25" s="158">
        <v>21208</v>
      </c>
      <c r="B25" s="159" t="s">
        <v>66</v>
      </c>
      <c r="C25" s="160">
        <f>SUM(C26:C28)</f>
        <v>190075.125429</v>
      </c>
      <c r="D25" s="160">
        <f>D26+D27+D28</f>
        <v>125272.512131</v>
      </c>
      <c r="E25" s="160">
        <f>E26+E27+E28</f>
        <v>0</v>
      </c>
      <c r="F25" s="160">
        <f>F26+F27+F28</f>
        <v>125272.512131</v>
      </c>
      <c r="G25" s="161">
        <f t="shared" si="11"/>
        <v>-64802.613298</v>
      </c>
      <c r="H25" s="163">
        <f t="shared" si="12"/>
        <v>-0.340931582455833</v>
      </c>
    </row>
    <row r="26" s="145" customFormat="1" ht="12" spans="1:8">
      <c r="A26" s="162">
        <v>2120801</v>
      </c>
      <c r="B26" s="159" t="s">
        <v>67</v>
      </c>
      <c r="C26" s="160">
        <v>184805.81756</v>
      </c>
      <c r="D26" s="160">
        <f>E26+F26</f>
        <v>118900</v>
      </c>
      <c r="E26" s="160">
        <v>0</v>
      </c>
      <c r="F26" s="160">
        <v>118900</v>
      </c>
      <c r="G26" s="161">
        <f t="shared" si="11"/>
        <v>-65905.81756</v>
      </c>
      <c r="H26" s="163">
        <f t="shared" si="12"/>
        <v>-0.356621985336596</v>
      </c>
    </row>
    <row r="27" s="145" customFormat="1" ht="12" spans="1:8">
      <c r="A27" s="162">
        <v>2120802</v>
      </c>
      <c r="B27" s="159" t="s">
        <v>138</v>
      </c>
      <c r="C27" s="160">
        <v>3817.82</v>
      </c>
      <c r="D27" s="160">
        <f>E27+F27</f>
        <v>0</v>
      </c>
      <c r="E27" s="160">
        <v>0</v>
      </c>
      <c r="F27" s="160">
        <v>0</v>
      </c>
      <c r="G27" s="161">
        <f t="shared" si="11"/>
        <v>-3817.82</v>
      </c>
      <c r="H27" s="163">
        <f t="shared" si="12"/>
        <v>-1</v>
      </c>
    </row>
    <row r="28" s="145" customFormat="1" ht="12" spans="1:8">
      <c r="A28" s="162">
        <v>2120803</v>
      </c>
      <c r="B28" s="159" t="s">
        <v>68</v>
      </c>
      <c r="C28" s="160">
        <v>1451.487869</v>
      </c>
      <c r="D28" s="160">
        <f>E28+F28</f>
        <v>6372.512131</v>
      </c>
      <c r="E28" s="160">
        <v>0</v>
      </c>
      <c r="F28" s="160">
        <v>6372.512131</v>
      </c>
      <c r="G28" s="161">
        <f t="shared" si="11"/>
        <v>4921.024262</v>
      </c>
      <c r="H28" s="163">
        <f t="shared" si="12"/>
        <v>3.39033096114701</v>
      </c>
    </row>
    <row r="29" s="145" customFormat="1" ht="12" spans="1:8">
      <c r="A29" s="158">
        <v>21213</v>
      </c>
      <c r="B29" s="159" t="s">
        <v>69</v>
      </c>
      <c r="C29" s="160">
        <f>SUM(C30)</f>
        <v>2785.657394</v>
      </c>
      <c r="D29" s="160">
        <f>D30</f>
        <v>2805</v>
      </c>
      <c r="E29" s="160">
        <f>E30</f>
        <v>0</v>
      </c>
      <c r="F29" s="160">
        <f>F30</f>
        <v>2805</v>
      </c>
      <c r="G29" s="161">
        <f t="shared" si="11"/>
        <v>19.3426060000002</v>
      </c>
      <c r="H29" s="163">
        <f t="shared" si="12"/>
        <v>0.00694364139741736</v>
      </c>
    </row>
    <row r="30" s="145" customFormat="1" ht="12" spans="1:8">
      <c r="A30" s="162">
        <v>2121301</v>
      </c>
      <c r="B30" s="159" t="s">
        <v>70</v>
      </c>
      <c r="C30" s="160">
        <v>2785.657394</v>
      </c>
      <c r="D30" s="160">
        <f>E30+F30</f>
        <v>2805</v>
      </c>
      <c r="E30" s="160">
        <v>0</v>
      </c>
      <c r="F30" s="160">
        <v>2805</v>
      </c>
      <c r="G30" s="161">
        <f t="shared" si="11"/>
        <v>19.3426060000002</v>
      </c>
      <c r="H30" s="163">
        <f t="shared" si="12"/>
        <v>0.00694364139741736</v>
      </c>
    </row>
    <row r="31" s="145" customFormat="1" ht="24" spans="1:8">
      <c r="A31" s="158">
        <v>21219</v>
      </c>
      <c r="B31" s="159" t="s">
        <v>139</v>
      </c>
      <c r="C31" s="160">
        <f>SUM(C32)</f>
        <v>242700</v>
      </c>
      <c r="D31" s="160">
        <f>D32</f>
        <v>0</v>
      </c>
      <c r="E31" s="160">
        <f>E32</f>
        <v>0</v>
      </c>
      <c r="F31" s="160">
        <f>F32</f>
        <v>0</v>
      </c>
      <c r="G31" s="161">
        <f t="shared" si="11"/>
        <v>-242700</v>
      </c>
      <c r="H31" s="163">
        <f t="shared" si="12"/>
        <v>-1</v>
      </c>
    </row>
    <row r="32" s="145" customFormat="1" ht="12" spans="1:8">
      <c r="A32" s="162">
        <v>2121903</v>
      </c>
      <c r="B32" s="159" t="s">
        <v>68</v>
      </c>
      <c r="C32" s="160">
        <v>242700</v>
      </c>
      <c r="D32" s="160">
        <v>0</v>
      </c>
      <c r="E32" s="160">
        <v>0</v>
      </c>
      <c r="F32" s="160">
        <v>0</v>
      </c>
      <c r="G32" s="161">
        <f t="shared" si="11"/>
        <v>-242700</v>
      </c>
      <c r="H32" s="163">
        <f t="shared" si="12"/>
        <v>-1</v>
      </c>
    </row>
    <row r="33" s="144" customFormat="1" ht="12" spans="1:8">
      <c r="A33" s="153">
        <v>213</v>
      </c>
      <c r="B33" s="153" t="s">
        <v>140</v>
      </c>
      <c r="C33" s="155">
        <f>C34</f>
        <v>256.458233</v>
      </c>
      <c r="D33" s="155">
        <f t="shared" ref="D33:F33" si="13">D34</f>
        <v>0</v>
      </c>
      <c r="E33" s="155">
        <f t="shared" si="13"/>
        <v>0</v>
      </c>
      <c r="F33" s="155">
        <f t="shared" si="13"/>
        <v>0</v>
      </c>
      <c r="G33" s="156">
        <f t="shared" ref="G33:G36" si="14">D33-C33</f>
        <v>-256.458233</v>
      </c>
      <c r="H33" s="157">
        <f t="shared" ref="H33:H36" si="15">G33/C33</f>
        <v>-1</v>
      </c>
    </row>
    <row r="34" s="145" customFormat="1" ht="12" spans="1:8">
      <c r="A34" s="158">
        <v>21302</v>
      </c>
      <c r="B34" s="159" t="s">
        <v>141</v>
      </c>
      <c r="C34" s="160">
        <f>SUM(C35:C35)</f>
        <v>256.458233</v>
      </c>
      <c r="D34" s="160">
        <f>D35</f>
        <v>0</v>
      </c>
      <c r="E34" s="160">
        <f>E35</f>
        <v>0</v>
      </c>
      <c r="F34" s="160">
        <f>F35</f>
        <v>0</v>
      </c>
      <c r="G34" s="161">
        <f t="shared" si="14"/>
        <v>-256.458233</v>
      </c>
      <c r="H34" s="163">
        <f t="shared" si="15"/>
        <v>-1</v>
      </c>
    </row>
    <row r="35" s="145" customFormat="1" ht="12" spans="1:8">
      <c r="A35" s="162">
        <v>2130299</v>
      </c>
      <c r="B35" s="159" t="s">
        <v>142</v>
      </c>
      <c r="C35" s="160">
        <v>256.458233</v>
      </c>
      <c r="D35" s="160">
        <f>E35+F35</f>
        <v>0</v>
      </c>
      <c r="E35" s="160">
        <v>0</v>
      </c>
      <c r="F35" s="160">
        <v>0</v>
      </c>
      <c r="G35" s="161">
        <f t="shared" si="14"/>
        <v>-256.458233</v>
      </c>
      <c r="H35" s="163">
        <f t="shared" si="15"/>
        <v>-1</v>
      </c>
    </row>
    <row r="36" s="146" customFormat="1" ht="21" customHeight="1" spans="1:8">
      <c r="A36" s="164" t="s">
        <v>33</v>
      </c>
      <c r="B36" s="165"/>
      <c r="C36" s="156">
        <f>C5++C8+C11+C15+C19+C33</f>
        <v>455959.568546</v>
      </c>
      <c r="D36" s="156">
        <f>D5++D8+D11+D15+D19+D33</f>
        <v>156731.239959</v>
      </c>
      <c r="E36" s="156">
        <f>E5++E8+E11+E15+E19+E33</f>
        <v>3972.719584</v>
      </c>
      <c r="F36" s="156">
        <f>F5++F8+F11+F15+F19+F33</f>
        <v>152758.520375</v>
      </c>
      <c r="G36" s="156">
        <f t="shared" si="14"/>
        <v>-299228.328587</v>
      </c>
      <c r="H36" s="163">
        <f t="shared" si="15"/>
        <v>-0.656260662631125</v>
      </c>
    </row>
    <row r="37" ht="21" customHeight="1" spans="3:10">
      <c r="C37" s="146"/>
      <c r="D37" s="146"/>
      <c r="E37" s="146"/>
      <c r="F37" s="146"/>
      <c r="J37" s="166">
        <v>133881.42</v>
      </c>
    </row>
    <row r="38" ht="21" customHeight="1" spans="3:10">
      <c r="C38" s="146"/>
      <c r="D38" s="146"/>
      <c r="E38" s="146"/>
      <c r="F38" s="146"/>
      <c r="J38" s="71">
        <f>J37/F36</f>
        <v>0.876425221135558</v>
      </c>
    </row>
    <row r="39" ht="21" customHeight="1" spans="3:6">
      <c r="C39" s="146"/>
      <c r="D39" s="146"/>
      <c r="E39" s="146"/>
      <c r="F39" s="146"/>
    </row>
    <row r="40" ht="21" customHeight="1" spans="3:6">
      <c r="C40" s="146"/>
      <c r="D40" s="146"/>
      <c r="E40" s="146"/>
      <c r="F40" s="146"/>
    </row>
    <row r="41" s="147" customFormat="1" ht="21" customHeight="1" spans="1:8">
      <c r="A41" s="71"/>
      <c r="B41" s="71"/>
      <c r="C41" s="146"/>
      <c r="D41" s="146"/>
      <c r="E41" s="146"/>
      <c r="F41" s="146"/>
      <c r="G41" s="71"/>
      <c r="H41" s="71"/>
    </row>
    <row r="42" spans="3:6">
      <c r="C42" s="146"/>
      <c r="D42" s="146"/>
      <c r="E42" s="146"/>
      <c r="F42" s="146"/>
    </row>
    <row r="43" spans="3:6">
      <c r="C43" s="146"/>
      <c r="D43" s="146"/>
      <c r="E43" s="146"/>
      <c r="F43" s="146"/>
    </row>
    <row r="44" spans="3:6">
      <c r="C44" s="146"/>
      <c r="D44" s="146"/>
      <c r="E44" s="146"/>
      <c r="F44" s="146"/>
    </row>
    <row r="45" spans="3:6">
      <c r="C45" s="146"/>
      <c r="D45" s="146"/>
      <c r="E45" s="146"/>
      <c r="F45" s="146"/>
    </row>
    <row r="46" spans="3:6">
      <c r="C46" s="146"/>
      <c r="D46" s="146"/>
      <c r="E46" s="146"/>
      <c r="F46" s="146"/>
    </row>
    <row r="47" spans="3:6">
      <c r="C47" s="146"/>
      <c r="D47" s="146"/>
      <c r="E47" s="146"/>
      <c r="F47" s="146"/>
    </row>
    <row r="48" spans="3:6">
      <c r="C48" s="146"/>
      <c r="D48" s="146"/>
      <c r="E48" s="146"/>
      <c r="F48" s="146"/>
    </row>
    <row r="49" spans="3:6">
      <c r="C49" s="146"/>
      <c r="D49" s="146"/>
      <c r="E49" s="146"/>
      <c r="F49" s="146"/>
    </row>
    <row r="50" spans="3:6">
      <c r="C50" s="146"/>
      <c r="D50" s="146"/>
      <c r="E50" s="146"/>
      <c r="F50" s="146"/>
    </row>
    <row r="51" spans="3:6">
      <c r="C51" s="146"/>
      <c r="D51" s="146"/>
      <c r="E51" s="146"/>
      <c r="F51" s="146"/>
    </row>
    <row r="52" spans="3:6">
      <c r="C52" s="146"/>
      <c r="D52" s="146"/>
      <c r="E52" s="146"/>
      <c r="F52" s="146"/>
    </row>
    <row r="53" spans="3:6">
      <c r="C53" s="146"/>
      <c r="D53" s="146"/>
      <c r="E53" s="146"/>
      <c r="F53" s="146"/>
    </row>
    <row r="54" spans="3:6">
      <c r="C54" s="146"/>
      <c r="D54" s="146"/>
      <c r="E54" s="146"/>
      <c r="F54" s="146"/>
    </row>
    <row r="55" spans="3:6">
      <c r="C55" s="146"/>
      <c r="D55" s="146"/>
      <c r="E55" s="146"/>
      <c r="F55" s="146"/>
    </row>
    <row r="56" spans="3:6">
      <c r="C56" s="146"/>
      <c r="D56" s="146"/>
      <c r="E56" s="146"/>
      <c r="F56" s="146"/>
    </row>
    <row r="57" spans="3:6">
      <c r="C57" s="146"/>
      <c r="D57" s="146"/>
      <c r="E57" s="146"/>
      <c r="F57" s="146"/>
    </row>
    <row r="58" spans="3:6">
      <c r="C58" s="146"/>
      <c r="D58" s="146"/>
      <c r="E58" s="146"/>
      <c r="F58" s="146"/>
    </row>
    <row r="59" spans="3:6">
      <c r="C59" s="146"/>
      <c r="D59" s="146"/>
      <c r="E59" s="146"/>
      <c r="F59" s="146"/>
    </row>
    <row r="60" spans="3:6">
      <c r="C60" s="146"/>
      <c r="D60" s="146"/>
      <c r="E60" s="146"/>
      <c r="F60" s="146"/>
    </row>
    <row r="61" spans="3:6">
      <c r="C61" s="146"/>
      <c r="D61" s="146"/>
      <c r="E61" s="146"/>
      <c r="F61" s="146"/>
    </row>
    <row r="62" spans="3:6">
      <c r="C62" s="146"/>
      <c r="D62" s="146"/>
      <c r="E62" s="146"/>
      <c r="F62" s="146"/>
    </row>
    <row r="63" spans="3:6">
      <c r="C63" s="146"/>
      <c r="D63" s="146"/>
      <c r="E63" s="146"/>
      <c r="F63" s="146"/>
    </row>
    <row r="64" spans="3:6">
      <c r="C64" s="146"/>
      <c r="D64" s="146"/>
      <c r="E64" s="146"/>
      <c r="F64" s="146"/>
    </row>
    <row r="65" spans="3:6">
      <c r="C65" s="146"/>
      <c r="D65" s="146"/>
      <c r="E65" s="146"/>
      <c r="F65" s="146"/>
    </row>
    <row r="66" spans="3:6">
      <c r="C66" s="146"/>
      <c r="D66" s="146"/>
      <c r="E66" s="146"/>
      <c r="F66" s="146"/>
    </row>
    <row r="67" spans="3:6">
      <c r="C67" s="146"/>
      <c r="D67" s="146"/>
      <c r="E67" s="146"/>
      <c r="F67" s="146"/>
    </row>
    <row r="68" spans="3:6">
      <c r="C68" s="146"/>
      <c r="D68" s="146"/>
      <c r="E68" s="146"/>
      <c r="F68" s="146"/>
    </row>
    <row r="69" spans="3:6">
      <c r="C69" s="146"/>
      <c r="D69" s="146"/>
      <c r="E69" s="146"/>
      <c r="F69" s="146"/>
    </row>
    <row r="70" spans="3:6">
      <c r="C70" s="146"/>
      <c r="D70" s="146"/>
      <c r="E70" s="146"/>
      <c r="F70" s="146"/>
    </row>
    <row r="71" spans="3:6">
      <c r="C71" s="146"/>
      <c r="D71" s="146"/>
      <c r="E71" s="146"/>
      <c r="F71" s="146"/>
    </row>
    <row r="72" spans="3:6">
      <c r="C72" s="146"/>
      <c r="D72" s="146"/>
      <c r="E72" s="146"/>
      <c r="F72" s="146"/>
    </row>
    <row r="73" spans="3:6">
      <c r="C73" s="146"/>
      <c r="D73" s="146"/>
      <c r="E73" s="146"/>
      <c r="F73" s="146"/>
    </row>
    <row r="74" spans="3:6">
      <c r="C74" s="146"/>
      <c r="D74" s="146"/>
      <c r="E74" s="146"/>
      <c r="F74" s="146"/>
    </row>
    <row r="75" spans="3:6">
      <c r="C75" s="146"/>
      <c r="D75" s="146"/>
      <c r="E75" s="146"/>
      <c r="F75" s="146"/>
    </row>
    <row r="76" spans="3:6">
      <c r="C76" s="146"/>
      <c r="D76" s="146"/>
      <c r="E76" s="146"/>
      <c r="F76" s="146"/>
    </row>
    <row r="77" spans="3:6">
      <c r="C77" s="146"/>
      <c r="D77" s="146"/>
      <c r="E77" s="146"/>
      <c r="F77" s="146"/>
    </row>
    <row r="78" spans="3:6">
      <c r="C78" s="146"/>
      <c r="D78" s="146"/>
      <c r="E78" s="146"/>
      <c r="F78" s="146"/>
    </row>
    <row r="79" spans="3:6">
      <c r="C79" s="146"/>
      <c r="D79" s="146"/>
      <c r="E79" s="146"/>
      <c r="F79" s="146"/>
    </row>
    <row r="80" spans="3:6">
      <c r="C80" s="146"/>
      <c r="D80" s="146"/>
      <c r="E80" s="146"/>
      <c r="F80" s="146"/>
    </row>
    <row r="81" spans="3:6">
      <c r="C81" s="146"/>
      <c r="D81" s="146"/>
      <c r="E81" s="146"/>
      <c r="F81" s="146"/>
    </row>
    <row r="82" spans="3:6">
      <c r="C82" s="146"/>
      <c r="D82" s="146"/>
      <c r="E82" s="146"/>
      <c r="F82" s="146"/>
    </row>
    <row r="83" spans="3:6">
      <c r="C83" s="146"/>
      <c r="D83" s="146"/>
      <c r="E83" s="146"/>
      <c r="F83" s="146"/>
    </row>
    <row r="84" spans="3:6">
      <c r="C84" s="146"/>
      <c r="D84" s="146"/>
      <c r="E84" s="146"/>
      <c r="F84" s="146"/>
    </row>
    <row r="85" spans="3:6">
      <c r="C85" s="146"/>
      <c r="D85" s="146"/>
      <c r="E85" s="146"/>
      <c r="F85" s="146"/>
    </row>
    <row r="86" spans="3:6">
      <c r="C86" s="146"/>
      <c r="D86" s="146"/>
      <c r="E86" s="146"/>
      <c r="F86" s="146"/>
    </row>
    <row r="87" spans="3:6">
      <c r="C87" s="146"/>
      <c r="D87" s="146"/>
      <c r="E87" s="146"/>
      <c r="F87" s="146"/>
    </row>
    <row r="88" spans="3:6">
      <c r="C88" s="146"/>
      <c r="D88" s="146"/>
      <c r="E88" s="146"/>
      <c r="F88" s="146"/>
    </row>
    <row r="89" spans="3:6">
      <c r="C89" s="146"/>
      <c r="D89" s="146"/>
      <c r="E89" s="146"/>
      <c r="F89" s="146"/>
    </row>
    <row r="90" spans="3:6">
      <c r="C90" s="146"/>
      <c r="D90" s="146"/>
      <c r="E90" s="146"/>
      <c r="F90" s="146"/>
    </row>
    <row r="91" spans="3:6">
      <c r="C91" s="146"/>
      <c r="D91" s="146"/>
      <c r="E91" s="146"/>
      <c r="F91" s="146"/>
    </row>
    <row r="92" spans="3:6">
      <c r="C92" s="146"/>
      <c r="D92" s="146"/>
      <c r="E92" s="146"/>
      <c r="F92" s="146"/>
    </row>
    <row r="93" spans="3:6">
      <c r="C93" s="146"/>
      <c r="D93" s="146"/>
      <c r="E93" s="146"/>
      <c r="F93" s="146"/>
    </row>
    <row r="94" spans="3:6">
      <c r="C94" s="146"/>
      <c r="D94" s="146"/>
      <c r="E94" s="146"/>
      <c r="F94" s="146"/>
    </row>
    <row r="95" spans="3:6">
      <c r="C95" s="146"/>
      <c r="D95" s="146"/>
      <c r="E95" s="146"/>
      <c r="F95" s="146"/>
    </row>
    <row r="96" spans="3:6">
      <c r="C96" s="146"/>
      <c r="D96" s="146"/>
      <c r="E96" s="146"/>
      <c r="F96" s="146"/>
    </row>
    <row r="97" spans="3:6">
      <c r="C97" s="146"/>
      <c r="D97" s="146"/>
      <c r="E97" s="146"/>
      <c r="F97" s="146"/>
    </row>
    <row r="98" spans="3:6">
      <c r="C98" s="146"/>
      <c r="D98" s="146"/>
      <c r="E98" s="146"/>
      <c r="F98" s="146"/>
    </row>
    <row r="99" spans="3:6">
      <c r="C99" s="146"/>
      <c r="D99" s="146"/>
      <c r="E99" s="146"/>
      <c r="F99" s="146"/>
    </row>
    <row r="100" spans="3:6">
      <c r="C100" s="146"/>
      <c r="D100" s="146"/>
      <c r="E100" s="146"/>
      <c r="F100" s="146"/>
    </row>
    <row r="101" spans="3:6">
      <c r="C101" s="146"/>
      <c r="D101" s="146"/>
      <c r="E101" s="146"/>
      <c r="F101" s="146"/>
    </row>
    <row r="102" spans="3:6">
      <c r="C102" s="146"/>
      <c r="D102" s="146"/>
      <c r="E102" s="146"/>
      <c r="F102" s="146"/>
    </row>
    <row r="103" spans="3:6">
      <c r="C103" s="146"/>
      <c r="D103" s="146"/>
      <c r="E103" s="146"/>
      <c r="F103" s="146"/>
    </row>
    <row r="104" spans="3:6">
      <c r="C104" s="146"/>
      <c r="D104" s="146"/>
      <c r="E104" s="146"/>
      <c r="F104" s="146"/>
    </row>
    <row r="105" spans="3:6">
      <c r="C105" s="146"/>
      <c r="D105" s="146"/>
      <c r="E105" s="146"/>
      <c r="F105" s="146"/>
    </row>
  </sheetData>
  <sheetProtection formatCells="0" insertHyperlinks="0" autoFilter="0"/>
  <mergeCells count="5">
    <mergeCell ref="A1:H1"/>
    <mergeCell ref="A3:B3"/>
    <mergeCell ref="D3:F3"/>
    <mergeCell ref="G3:H3"/>
    <mergeCell ref="C3:C4"/>
  </mergeCells>
  <pageMargins left="0.75" right="0.75" top="1" bottom="1" header="0.5" footer="0.5"/>
  <pageSetup paperSize="9" scale="59"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workbookViewId="0">
      <pane ySplit="5" topLeftCell="A24" activePane="bottomLeft" state="frozen"/>
      <selection/>
      <selection pane="bottomLeft" activeCell="H16" sqref="H16:I25"/>
    </sheetView>
  </sheetViews>
  <sheetFormatPr defaultColWidth="10" defaultRowHeight="14" outlineLevelCol="7"/>
  <cols>
    <col min="1" max="1" width="1.52727272727273" customWidth="1"/>
    <col min="2" max="3" width="35.8636363636364" customWidth="1"/>
    <col min="4" max="6" width="16.4" customWidth="1"/>
    <col min="7" max="7" width="1.52727272727273" customWidth="1"/>
    <col min="8" max="9" width="9.72727272727273" customWidth="1"/>
  </cols>
  <sheetData>
    <row r="1" ht="16.35" customHeight="1" spans="1:7">
      <c r="A1" s="124"/>
      <c r="B1" s="125"/>
      <c r="C1" s="124"/>
      <c r="D1" s="124"/>
      <c r="E1" s="124"/>
      <c r="F1" s="124" t="s">
        <v>143</v>
      </c>
      <c r="G1" s="126"/>
    </row>
    <row r="2" ht="22.8" customHeight="1" spans="1:7">
      <c r="A2" s="124"/>
      <c r="B2" s="127" t="s">
        <v>144</v>
      </c>
      <c r="C2" s="127"/>
      <c r="D2" s="127"/>
      <c r="E2" s="127"/>
      <c r="F2" s="127"/>
      <c r="G2" s="126"/>
    </row>
    <row r="3" ht="19.6" customHeight="1" spans="1:7">
      <c r="A3" s="128"/>
      <c r="B3" s="128"/>
      <c r="C3" s="128"/>
      <c r="D3" s="128"/>
      <c r="E3" s="128"/>
      <c r="F3" s="129" t="s">
        <v>145</v>
      </c>
      <c r="G3" s="126"/>
    </row>
    <row r="4" ht="23" customHeight="1" spans="1:7">
      <c r="A4" s="130"/>
      <c r="B4" s="131" t="s">
        <v>146</v>
      </c>
      <c r="C4" s="131" t="s">
        <v>147</v>
      </c>
      <c r="D4" s="131" t="s">
        <v>148</v>
      </c>
      <c r="E4" s="131"/>
      <c r="F4" s="131"/>
      <c r="G4" s="132"/>
    </row>
    <row r="5" ht="23" customHeight="1" spans="1:7">
      <c r="A5" s="130"/>
      <c r="B5" s="131"/>
      <c r="C5" s="131"/>
      <c r="D5" s="131" t="s">
        <v>33</v>
      </c>
      <c r="E5" s="131" t="s">
        <v>149</v>
      </c>
      <c r="F5" s="131" t="s">
        <v>150</v>
      </c>
      <c r="G5" s="132"/>
    </row>
    <row r="6" ht="16.6" customHeight="1" spans="1:7">
      <c r="A6" s="133"/>
      <c r="B6" s="87" t="s">
        <v>151</v>
      </c>
      <c r="C6" s="87" t="s">
        <v>152</v>
      </c>
      <c r="D6" s="142">
        <v>256.7244</v>
      </c>
      <c r="E6" s="142">
        <v>256.7244</v>
      </c>
      <c r="F6" s="142"/>
      <c r="G6" s="126"/>
    </row>
    <row r="7" ht="16.6" customHeight="1" spans="1:7">
      <c r="A7" s="133"/>
      <c r="B7" s="87" t="s">
        <v>151</v>
      </c>
      <c r="C7" s="87" t="s">
        <v>153</v>
      </c>
      <c r="D7" s="142">
        <v>621.035696</v>
      </c>
      <c r="E7" s="142">
        <v>621.035696</v>
      </c>
      <c r="F7" s="142"/>
      <c r="G7" s="126"/>
    </row>
    <row r="8" ht="16.6" customHeight="1" spans="1:7">
      <c r="A8" s="133"/>
      <c r="B8" s="87" t="s">
        <v>151</v>
      </c>
      <c r="C8" s="87" t="s">
        <v>154</v>
      </c>
      <c r="D8" s="142">
        <v>424.3937</v>
      </c>
      <c r="E8" s="142">
        <v>424.3937</v>
      </c>
      <c r="F8" s="142"/>
      <c r="G8" s="126"/>
    </row>
    <row r="9" ht="16.6" customHeight="1" spans="1:7">
      <c r="A9" s="133"/>
      <c r="B9" s="87" t="s">
        <v>155</v>
      </c>
      <c r="C9" s="87" t="s">
        <v>156</v>
      </c>
      <c r="D9" s="142">
        <v>191.077248</v>
      </c>
      <c r="E9" s="142">
        <v>191.077248</v>
      </c>
      <c r="F9" s="142"/>
      <c r="G9" s="126"/>
    </row>
    <row r="10" ht="16.6" customHeight="1" spans="1:7">
      <c r="A10" s="133"/>
      <c r="B10" s="87" t="s">
        <v>155</v>
      </c>
      <c r="C10" s="87" t="s">
        <v>157</v>
      </c>
      <c r="D10" s="142">
        <v>59.76384</v>
      </c>
      <c r="E10" s="142">
        <v>59.76384</v>
      </c>
      <c r="F10" s="142"/>
      <c r="G10" s="126"/>
    </row>
    <row r="11" ht="16.6" customHeight="1" spans="1:7">
      <c r="A11" s="133"/>
      <c r="B11" s="87" t="s">
        <v>155</v>
      </c>
      <c r="C11" s="87" t="s">
        <v>158</v>
      </c>
      <c r="D11" s="142">
        <v>214.553088</v>
      </c>
      <c r="E11" s="142">
        <v>214.553088</v>
      </c>
      <c r="F11" s="142"/>
      <c r="G11" s="126"/>
    </row>
    <row r="12" ht="16.6" customHeight="1" spans="1:7">
      <c r="A12" s="133"/>
      <c r="B12" s="87" t="s">
        <v>155</v>
      </c>
      <c r="C12" s="87" t="s">
        <v>159</v>
      </c>
      <c r="D12" s="142">
        <v>51.670224</v>
      </c>
      <c r="E12" s="142">
        <v>51.670224</v>
      </c>
      <c r="F12" s="142"/>
      <c r="G12" s="126"/>
    </row>
    <row r="13" ht="16.6" customHeight="1" spans="1:7">
      <c r="A13" s="133"/>
      <c r="B13" s="87" t="s">
        <v>155</v>
      </c>
      <c r="C13" s="87" t="s">
        <v>160</v>
      </c>
      <c r="D13" s="142">
        <v>6.850656</v>
      </c>
      <c r="E13" s="142">
        <v>6.850656</v>
      </c>
      <c r="F13" s="142"/>
      <c r="G13" s="126"/>
    </row>
    <row r="14" ht="16.6" customHeight="1" spans="1:7">
      <c r="A14" s="133"/>
      <c r="B14" s="87" t="s">
        <v>161</v>
      </c>
      <c r="C14" s="87" t="s">
        <v>162</v>
      </c>
      <c r="D14" s="142">
        <v>270.936</v>
      </c>
      <c r="E14" s="142">
        <v>270.936</v>
      </c>
      <c r="F14" s="142"/>
      <c r="G14" s="126"/>
    </row>
    <row r="15" ht="16.6" customHeight="1" spans="1:7">
      <c r="A15" s="133"/>
      <c r="B15" s="87" t="s">
        <v>163</v>
      </c>
      <c r="C15" s="87" t="s">
        <v>164</v>
      </c>
      <c r="D15" s="142">
        <v>1697.665038</v>
      </c>
      <c r="E15" s="142">
        <v>1697.665038</v>
      </c>
      <c r="F15" s="142"/>
      <c r="G15" s="126"/>
    </row>
    <row r="16" ht="16.6" customHeight="1" spans="1:7">
      <c r="A16" s="133"/>
      <c r="B16" s="87" t="s">
        <v>165</v>
      </c>
      <c r="C16" s="87" t="s">
        <v>166</v>
      </c>
      <c r="D16" s="142">
        <v>26.1</v>
      </c>
      <c r="E16" s="142"/>
      <c r="F16" s="142">
        <v>26.1</v>
      </c>
      <c r="G16" s="126"/>
    </row>
    <row r="17" ht="16.6" customHeight="1" spans="1:8">
      <c r="A17" s="133"/>
      <c r="B17" s="87" t="s">
        <v>165</v>
      </c>
      <c r="C17" s="87" t="s">
        <v>167</v>
      </c>
      <c r="D17" s="142">
        <v>5</v>
      </c>
      <c r="E17" s="142"/>
      <c r="F17" s="142">
        <v>5</v>
      </c>
      <c r="G17" s="126"/>
      <c r="H17" s="142"/>
    </row>
    <row r="18" ht="16.6" customHeight="1" spans="1:7">
      <c r="A18" s="133"/>
      <c r="B18" s="87" t="s">
        <v>165</v>
      </c>
      <c r="C18" s="87" t="s">
        <v>168</v>
      </c>
      <c r="D18" s="142">
        <v>15</v>
      </c>
      <c r="E18" s="142"/>
      <c r="F18" s="142">
        <v>15</v>
      </c>
      <c r="G18" s="126"/>
    </row>
    <row r="19" ht="16.6" customHeight="1" spans="1:7">
      <c r="A19" s="133"/>
      <c r="B19" s="87" t="s">
        <v>165</v>
      </c>
      <c r="C19" s="87" t="s">
        <v>169</v>
      </c>
      <c r="D19" s="142">
        <v>22.951694</v>
      </c>
      <c r="E19" s="142"/>
      <c r="F19" s="142">
        <v>22.951694</v>
      </c>
      <c r="G19" s="126"/>
    </row>
    <row r="20" ht="16.6" customHeight="1" spans="1:7">
      <c r="A20" s="133"/>
      <c r="B20" s="87" t="s">
        <v>165</v>
      </c>
      <c r="C20" s="87" t="s">
        <v>170</v>
      </c>
      <c r="D20" s="142">
        <v>24.36</v>
      </c>
      <c r="E20" s="142"/>
      <c r="F20" s="142">
        <v>24.36</v>
      </c>
      <c r="G20" s="126"/>
    </row>
    <row r="21" ht="16.6" customHeight="1" spans="1:7">
      <c r="A21" s="133"/>
      <c r="B21" s="87" t="s">
        <v>165</v>
      </c>
      <c r="C21" s="87" t="s">
        <v>171</v>
      </c>
      <c r="D21" s="142">
        <v>52.596</v>
      </c>
      <c r="E21" s="142"/>
      <c r="F21" s="142">
        <v>52.596</v>
      </c>
      <c r="G21" s="126"/>
    </row>
    <row r="22" ht="16.6" customHeight="1" spans="1:7">
      <c r="A22" s="133"/>
      <c r="B22" s="87" t="s">
        <v>172</v>
      </c>
      <c r="C22" s="87" t="s">
        <v>173</v>
      </c>
      <c r="D22" s="142">
        <v>2</v>
      </c>
      <c r="E22" s="142"/>
      <c r="F22" s="142">
        <v>2</v>
      </c>
      <c r="G22" s="126"/>
    </row>
    <row r="23" ht="16.6" customHeight="1" spans="1:7">
      <c r="A23" s="133"/>
      <c r="B23" s="87" t="s">
        <v>174</v>
      </c>
      <c r="C23" s="87" t="s">
        <v>175</v>
      </c>
      <c r="D23" s="142">
        <v>2</v>
      </c>
      <c r="E23" s="142"/>
      <c r="F23" s="142">
        <v>2</v>
      </c>
      <c r="G23" s="126"/>
    </row>
    <row r="24" ht="16.6" customHeight="1" spans="1:7">
      <c r="A24" s="133"/>
      <c r="B24" s="87" t="s">
        <v>176</v>
      </c>
      <c r="C24" s="87" t="s">
        <v>177</v>
      </c>
      <c r="D24" s="142">
        <v>28</v>
      </c>
      <c r="E24" s="142"/>
      <c r="F24" s="142">
        <v>28</v>
      </c>
      <c r="G24" s="126"/>
    </row>
    <row r="25" ht="16.6" customHeight="1" spans="1:7">
      <c r="A25" s="133"/>
      <c r="B25" s="87" t="s">
        <v>178</v>
      </c>
      <c r="C25" s="87" t="s">
        <v>179</v>
      </c>
      <c r="D25" s="142">
        <v>0.042</v>
      </c>
      <c r="E25" s="142">
        <v>0.042</v>
      </c>
      <c r="F25" s="142"/>
      <c r="G25" s="126"/>
    </row>
    <row r="26" ht="16.6" customHeight="1" spans="1:7">
      <c r="A26" s="135"/>
      <c r="B26" s="136"/>
      <c r="C26" s="137" t="s">
        <v>180</v>
      </c>
      <c r="D26" s="138">
        <f>SUM(D6:D25)</f>
        <v>3972.719584</v>
      </c>
      <c r="E26" s="138">
        <f>SUM(E6:E25)</f>
        <v>3794.71189</v>
      </c>
      <c r="F26" s="138">
        <f>SUM(F6:F25)</f>
        <v>178.007694</v>
      </c>
      <c r="G26" s="139"/>
    </row>
    <row r="27" ht="16.6" customHeight="1" spans="1:7">
      <c r="A27" s="140"/>
      <c r="B27" s="140"/>
      <c r="C27" s="140"/>
      <c r="D27" s="140"/>
      <c r="E27" s="140"/>
      <c r="F27" s="140"/>
      <c r="G27" s="141"/>
    </row>
  </sheetData>
  <sheetProtection formatCells="0" insertHyperlinks="0" autoFilter="0"/>
  <mergeCells count="6">
    <mergeCell ref="B2:F2"/>
    <mergeCell ref="B3:C3"/>
    <mergeCell ref="D4:F4"/>
    <mergeCell ref="A6:A25"/>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
  <sheetViews>
    <sheetView workbookViewId="0">
      <selection activeCell="E8" sqref="E8"/>
    </sheetView>
  </sheetViews>
  <sheetFormatPr defaultColWidth="10" defaultRowHeight="14" outlineLevelCol="7"/>
  <cols>
    <col min="1" max="1" width="1.52727272727273" customWidth="1"/>
    <col min="2" max="4" width="30.8" customWidth="1"/>
    <col min="5" max="7" width="16.4" customWidth="1"/>
    <col min="8" max="8" width="1.52727272727273" customWidth="1"/>
    <col min="9" max="11" width="9.72727272727273" customWidth="1"/>
  </cols>
  <sheetData>
    <row r="1" ht="16.35" customHeight="1" spans="1:8">
      <c r="A1" s="124"/>
      <c r="B1" s="125"/>
      <c r="C1" s="124"/>
      <c r="D1" s="124"/>
      <c r="E1" s="124"/>
      <c r="F1" s="124"/>
      <c r="G1" s="124" t="s">
        <v>143</v>
      </c>
      <c r="H1" s="126"/>
    </row>
    <row r="2" ht="22.8" customHeight="1" spans="1:8">
      <c r="A2" s="124"/>
      <c r="B2" s="127" t="s">
        <v>181</v>
      </c>
      <c r="C2" s="127"/>
      <c r="D2" s="127"/>
      <c r="E2" s="127"/>
      <c r="F2" s="127"/>
      <c r="G2" s="127"/>
      <c r="H2" s="126"/>
    </row>
    <row r="3" ht="19.6" customHeight="1" spans="1:8">
      <c r="A3" s="128"/>
      <c r="B3" s="128"/>
      <c r="C3" s="128"/>
      <c r="D3" s="128"/>
      <c r="E3" s="128"/>
      <c r="F3" s="128"/>
      <c r="G3" s="129" t="s">
        <v>145</v>
      </c>
      <c r="H3" s="126"/>
    </row>
    <row r="4" ht="23" customHeight="1" spans="1:8">
      <c r="A4" s="130"/>
      <c r="B4" s="131" t="s">
        <v>182</v>
      </c>
      <c r="C4" s="131" t="s">
        <v>146</v>
      </c>
      <c r="D4" s="131" t="s">
        <v>147</v>
      </c>
      <c r="E4" s="131" t="s">
        <v>148</v>
      </c>
      <c r="F4" s="131"/>
      <c r="G4" s="131"/>
      <c r="H4" s="132"/>
    </row>
    <row r="5" ht="23" customHeight="1" spans="1:8">
      <c r="A5" s="130"/>
      <c r="B5" s="131"/>
      <c r="C5" s="131"/>
      <c r="D5" s="131"/>
      <c r="E5" s="131" t="s">
        <v>33</v>
      </c>
      <c r="F5" s="131" t="s">
        <v>75</v>
      </c>
      <c r="G5" s="131" t="s">
        <v>76</v>
      </c>
      <c r="H5" s="132"/>
    </row>
    <row r="6" ht="16.6" customHeight="1" spans="1:8">
      <c r="A6" s="133"/>
      <c r="B6" s="87" t="s">
        <v>183</v>
      </c>
      <c r="C6" s="87" t="s">
        <v>184</v>
      </c>
      <c r="D6" s="87" t="s">
        <v>185</v>
      </c>
      <c r="E6" s="134">
        <v>118900</v>
      </c>
      <c r="F6" s="134"/>
      <c r="G6" s="134">
        <v>118900</v>
      </c>
      <c r="H6" s="126"/>
    </row>
    <row r="7" ht="16.6" customHeight="1" spans="1:8">
      <c r="A7" s="133"/>
      <c r="B7" s="87" t="s">
        <v>186</v>
      </c>
      <c r="C7" s="87" t="s">
        <v>187</v>
      </c>
      <c r="D7" s="87" t="s">
        <v>188</v>
      </c>
      <c r="E7" s="134">
        <v>1144.743807</v>
      </c>
      <c r="F7" s="134"/>
      <c r="G7" s="134">
        <v>1144.743807</v>
      </c>
      <c r="H7" s="126"/>
    </row>
    <row r="8" ht="16.6" customHeight="1" spans="1:8">
      <c r="A8" s="133"/>
      <c r="B8" s="87" t="s">
        <v>189</v>
      </c>
      <c r="C8" s="87" t="s">
        <v>190</v>
      </c>
      <c r="D8" s="87" t="s">
        <v>191</v>
      </c>
      <c r="E8" s="134">
        <v>2805</v>
      </c>
      <c r="F8" s="134"/>
      <c r="G8" s="134">
        <v>2805</v>
      </c>
      <c r="H8" s="126"/>
    </row>
    <row r="9" ht="16.6" customHeight="1" spans="1:8">
      <c r="A9" s="135"/>
      <c r="B9" s="136"/>
      <c r="C9" s="136"/>
      <c r="D9" s="137" t="s">
        <v>180</v>
      </c>
      <c r="E9" s="138">
        <f>SUM(E6:E8)</f>
        <v>122849.743807</v>
      </c>
      <c r="F9" s="138"/>
      <c r="G9" s="138">
        <f>SUM(G6:G8)</f>
        <v>122849.743807</v>
      </c>
      <c r="H9" s="139"/>
    </row>
    <row r="10" ht="16.6" customHeight="1" spans="1:8">
      <c r="A10" s="140"/>
      <c r="B10" s="140"/>
      <c r="C10" s="140"/>
      <c r="D10" s="140"/>
      <c r="E10" s="140"/>
      <c r="F10" s="140"/>
      <c r="G10" s="140"/>
      <c r="H10" s="141"/>
    </row>
  </sheetData>
  <sheetProtection formatCells="0" insertHyperlinks="0" autoFilter="0"/>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topLeftCell="A4" workbookViewId="0">
      <selection activeCell="D6" sqref="D6"/>
    </sheetView>
  </sheetViews>
  <sheetFormatPr defaultColWidth="29.4636363636364" defaultRowHeight="34.5" customHeight="1" outlineLevelCol="3"/>
  <cols>
    <col min="1" max="1" width="35.6636363636364" style="71" customWidth="1"/>
    <col min="2" max="2" width="17.1363636363636" style="71" customWidth="1"/>
    <col min="3" max="3" width="17" style="71" customWidth="1"/>
    <col min="4" max="4" width="18" style="71" customWidth="1"/>
    <col min="5" max="16384" width="29.4636363636364" style="71"/>
  </cols>
  <sheetData>
    <row r="1" customHeight="1" spans="1:4">
      <c r="A1" s="114" t="s">
        <v>192</v>
      </c>
      <c r="B1" s="115"/>
      <c r="C1" s="115"/>
      <c r="D1" s="115"/>
    </row>
    <row r="2" customHeight="1" spans="1:4">
      <c r="A2" s="115" t="s">
        <v>193</v>
      </c>
      <c r="B2" s="115"/>
      <c r="C2" s="115"/>
      <c r="D2" s="115"/>
    </row>
    <row r="3" customHeight="1" spans="1:4">
      <c r="A3" s="116"/>
      <c r="B3" s="117" t="s">
        <v>31</v>
      </c>
      <c r="C3" s="117"/>
      <c r="D3" s="117"/>
    </row>
    <row r="4" customHeight="1" spans="1:4">
      <c r="A4" s="118" t="s">
        <v>194</v>
      </c>
      <c r="B4" s="119" t="s">
        <v>195</v>
      </c>
      <c r="C4" s="119" t="s">
        <v>196</v>
      </c>
      <c r="D4" s="119" t="s">
        <v>197</v>
      </c>
    </row>
    <row r="5" customHeight="1" spans="1:4">
      <c r="A5" s="120" t="s">
        <v>180</v>
      </c>
      <c r="B5" s="121">
        <f>B6+B7+B8</f>
        <v>3.6</v>
      </c>
      <c r="C5" s="121">
        <f>C6+C7+C8</f>
        <v>32.476861</v>
      </c>
      <c r="D5" s="121">
        <f>D6+D7+D8</f>
        <v>0</v>
      </c>
    </row>
    <row r="6" customHeight="1" spans="1:4">
      <c r="A6" s="122" t="s">
        <v>198</v>
      </c>
      <c r="B6" s="121">
        <v>0</v>
      </c>
      <c r="C6" s="121">
        <v>32.195605</v>
      </c>
      <c r="D6" s="121">
        <v>0</v>
      </c>
    </row>
    <row r="7" customHeight="1" spans="1:4">
      <c r="A7" s="122" t="s">
        <v>199</v>
      </c>
      <c r="B7" s="121">
        <v>0</v>
      </c>
      <c r="C7" s="121">
        <v>0</v>
      </c>
      <c r="D7" s="121">
        <v>0</v>
      </c>
    </row>
    <row r="8" customHeight="1" spans="1:4">
      <c r="A8" s="122" t="s">
        <v>200</v>
      </c>
      <c r="B8" s="123">
        <v>3.6</v>
      </c>
      <c r="C8" s="121">
        <f>C9+C10</f>
        <v>0.281256</v>
      </c>
      <c r="D8" s="121">
        <v>0</v>
      </c>
    </row>
    <row r="9" customHeight="1" spans="1:4">
      <c r="A9" s="122" t="s">
        <v>201</v>
      </c>
      <c r="B9" s="121">
        <v>3.6</v>
      </c>
      <c r="C9" s="121">
        <v>0.281256</v>
      </c>
      <c r="D9" s="121">
        <v>0</v>
      </c>
    </row>
    <row r="10" customHeight="1" spans="1:4">
      <c r="A10" s="122" t="s">
        <v>202</v>
      </c>
      <c r="B10" s="121">
        <v>0</v>
      </c>
      <c r="C10" s="121">
        <v>0</v>
      </c>
      <c r="D10" s="121">
        <v>0</v>
      </c>
    </row>
  </sheetData>
  <sheetProtection formatCells="0" insertHyperlinks="0" autoFilter="0"/>
  <mergeCells count="3">
    <mergeCell ref="A1:D1"/>
    <mergeCell ref="A2:D2"/>
    <mergeCell ref="B3:D3"/>
  </mergeCells>
  <pageMargins left="0.75" right="0.75" top="1" bottom="1" header="0.5" footer="0.5"/>
  <pageSetup paperSize="8"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zoomScale="115" zoomScaleNormal="115" workbookViewId="0">
      <selection activeCell="C7" sqref="C7"/>
    </sheetView>
  </sheetViews>
  <sheetFormatPr defaultColWidth="9.6" defaultRowHeight="15" outlineLevelCol="6"/>
  <cols>
    <col min="1" max="1" width="9.6" style="71"/>
    <col min="2" max="2" width="9.72727272727273" style="71"/>
    <col min="3" max="3" width="14" style="71"/>
    <col min="4" max="5" width="12" style="71" customWidth="1"/>
    <col min="6" max="6" width="9.6" style="71"/>
    <col min="7" max="7" width="15.1272727272727" style="71" customWidth="1"/>
    <col min="8" max="16384" width="9.6" style="71"/>
  </cols>
  <sheetData>
    <row r="1" ht="50" customHeight="1" spans="1:7">
      <c r="A1" s="100" t="s">
        <v>203</v>
      </c>
      <c r="B1" s="100"/>
      <c r="C1" s="100"/>
      <c r="D1" s="100"/>
      <c r="E1" s="100"/>
      <c r="F1" s="100"/>
      <c r="G1" s="100"/>
    </row>
    <row r="2" spans="1:7">
      <c r="A2" s="101"/>
      <c r="B2" s="101"/>
      <c r="C2" s="101"/>
      <c r="D2" s="101"/>
      <c r="E2" s="102" t="s">
        <v>204</v>
      </c>
      <c r="F2" s="102"/>
      <c r="G2" s="102"/>
    </row>
    <row r="3" spans="1:7">
      <c r="A3" s="103" t="s">
        <v>205</v>
      </c>
      <c r="B3" s="104" t="s">
        <v>206</v>
      </c>
      <c r="C3" s="104" t="s">
        <v>207</v>
      </c>
      <c r="D3" s="104"/>
      <c r="E3" s="104"/>
      <c r="F3" s="104"/>
      <c r="G3" s="104" t="s">
        <v>208</v>
      </c>
    </row>
    <row r="4" ht="24" spans="1:7">
      <c r="A4" s="103"/>
      <c r="B4" s="104"/>
      <c r="C4" s="103" t="s">
        <v>33</v>
      </c>
      <c r="D4" s="103" t="s">
        <v>209</v>
      </c>
      <c r="E4" s="103" t="s">
        <v>210</v>
      </c>
      <c r="F4" s="103" t="s">
        <v>211</v>
      </c>
      <c r="G4" s="104"/>
    </row>
    <row r="5" spans="1:7">
      <c r="A5" s="105" t="s">
        <v>33</v>
      </c>
      <c r="B5" s="106">
        <f>C5+G5</f>
        <v>4493.835441</v>
      </c>
      <c r="C5" s="106">
        <f>SUM(C6:C7)</f>
        <v>4493.835441</v>
      </c>
      <c r="D5" s="106">
        <f>D6+D7</f>
        <v>1688.835441</v>
      </c>
      <c r="E5" s="106">
        <v>2805</v>
      </c>
      <c r="F5" s="107"/>
      <c r="G5" s="108"/>
    </row>
    <row r="6" spans="1:7">
      <c r="A6" s="105" t="s">
        <v>212</v>
      </c>
      <c r="B6" s="106">
        <f>C6+G6</f>
        <v>0</v>
      </c>
      <c r="C6" s="109">
        <f>SUM(D6:F6)</f>
        <v>0</v>
      </c>
      <c r="D6" s="109">
        <v>0</v>
      </c>
      <c r="E6" s="109"/>
      <c r="F6" s="110"/>
      <c r="G6" s="111"/>
    </row>
    <row r="7" spans="1:7">
      <c r="A7" s="112" t="s">
        <v>213</v>
      </c>
      <c r="B7" s="106">
        <f>C7+G7</f>
        <v>4493.835441</v>
      </c>
      <c r="C7" s="109">
        <f>SUM(D7:E7)</f>
        <v>4493.835441</v>
      </c>
      <c r="D7" s="109">
        <v>1688.835441</v>
      </c>
      <c r="E7" s="109">
        <v>2805</v>
      </c>
      <c r="F7" s="110"/>
      <c r="G7" s="111"/>
    </row>
    <row r="8" ht="21" spans="1:1">
      <c r="A8" s="113"/>
    </row>
    <row r="9" ht="21" spans="1:1">
      <c r="A9" s="113"/>
    </row>
    <row r="10" ht="21" spans="1:1">
      <c r="A10" s="113"/>
    </row>
  </sheetData>
  <sheetProtection formatCells="0" insertHyperlinks="0" autoFilter="0"/>
  <mergeCells count="6">
    <mergeCell ref="A1:G1"/>
    <mergeCell ref="E2:G2"/>
    <mergeCell ref="C3:F3"/>
    <mergeCell ref="A3:A4"/>
    <mergeCell ref="B3:B4"/>
    <mergeCell ref="G3:G4"/>
  </mergeCell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s t a n d a l o n e = " y e s " ? > < w o P r o p s   x m l n s = " h t t p s : / / w e b . w p s . c n / e t / 2 0 1 8 / m a i n "   x m l n s : s = " h t t p : / / s c h e m a s . o p e n x m l f o r m a t s . o r g / s p r e a d s h e e t m l / 2 0 0 6 / m a i n " > < w o S h e e t s P r o p s > < w o S h e e t P r o p s   s h e e t S t i d = " 2 3 "   i n t e r l i n e O n O f f = " 0 "   i n t e r l i n e C o l o r = " 0 "   i s D b S h e e t = " 0 "   i s D a s h B o a r d S h e e t = " 0 "   i s D b D a s h B o a r d S h e e t = " 0 "   i s F l e x P a p e r S h e e t = " 0 " > < c e l l p r o t e c t i o n / > < a p p E t D b R e l a t i o n s / > < / w o S h e e t P r o p s > < w o S h e e t P r o p s   s h e e t S t i d = " 2 "   i n t e r l i n e O n O f f = " 0 "   i n t e r l i n e C o l o r = " 0 "   i s D b S h e e t = " 0 "   i s D a s h B o a r d S h e e t = " 0 "   i s D b D a s h B o a r d S h e e t = " 0 "   i s F l e x P a p e r S h e e t = " 0 " > < c e l l p r o t e c t i o n / > < a p p E t D b R e l a t i o n s / > < / w o S h e e t P r o p s > < w o S h e e t P r o p s   s h e e t S t i d = " 1 6 "   i n t e r l i n e O n O f f = " 0 "   i n t e r l i n e C o l o r = " 0 "   i s D b S h e e t = " 0 "   i s D a s h B o a r d S h e e t = " 0 "   i s D b D a s h B o a r d S h e e t = " 0 "   i s F l e x P a p e r S h e e t = " 0 " > < c e l l p r o t e c t i o n / > < a p p E t D b R e l a t i o n s / > < / w o S h e e t P r o p s > < w o S h e e t P r o p s   s h e e t S t i d = " 2 4 "   i n t e r l i n e O n O f f = " 0 "   i n t e r l i n e C o l o r = " 0 "   i s D b S h e e t = " 0 "   i s D a s h B o a r d S h e e t = " 0 "   i s D b D a s h B o a r d S h e e t = " 0 "   i s F l e x P a p e r S h e e t = " 0 " > < c e l l p r o t e c t i o n / > < a p p E t D b R e l a t i o n s / > < / w o S h e e t P r o p s > < w o S h e e t P r o p s   s h e e t S t i d = " 1 7 "   i n t e r l i n e O n O f f = " 0 "   i n t e r l i n e C o l o r = " 0 "   i s D b S h e e t = " 0 "   i s D a s h B o a r d S h e e t = " 0 "   i s D b D a s h B o a r d S h e e t = " 0 "   i s F l e x P a p e r S h e e t = " 0 " > < c e l l p r o t e c t i o n / > < a p p E t D b R e l a t i o n s / > < / w o S h e e t P r o p s > < w o S h e e t P r o p s   s h e e t S t i d = " 8 "   i n t e r l i n e O n O f f = " 0 "   i n t e r l i n e C o l o r = " 0 "   i s D b S h e e t = " 0 "   i s D a s h B o a r d S h e e t = " 0 "   i s D b D a s h B o a r d S h e e t = " 0 "   i s F l e x P a p e r S h e e t = " 0 " > < c e l l p r o t e c t i o n / > < a p p E t D b R e l a t i o n s / > < / w o S h e e t P r o p s > < w o S h e e t P r o p s   s h e e t S t i d = " 9 "   i n t e r l i n e O n O f f = " 0 "   i n t e r l i n e C o l o r = " 0 "   i s D b S h e e t = " 0 "   i s D a s h B o a r d S h e e t = " 0 "   i s D b D a s h B o a r d S h e e t = " 0 "   i s F l e x P a p e r S h e e t = " 0 " > < c e l l p r o t e c t i o n / > < a p p E t D b R e l a t i o n s / > < / w o S h e e t P r o p s > < w o S h e e t P r o p s   s h e e t S t i d = " 1 8 "   i n t e r l i n e O n O f f = " 0 "   i n t e r l i n e C o l o r = " 0 "   i s D b S h e e t = " 0 "   i s D a s h B o a r d S h e e t = " 0 "   i s D b D a s h B o a r d S h e e t = " 0 "   i s F l e x P a p e r S h e e t = " 0 " > < c e l l p r o t e c t i o n / > < a p p E t D b R e l a t i o n s / > < / w o S h e e t P r o p s > < w o S h e e t P r o p s   s h e e t S t i d = " 1 9 "   i n t e r l i n e O n O f f = " 0 "   i n t e r l i n e C o l o r = " 0 "   i s D b S h e e t = " 0 "   i s D a s h B o a r d S h e e t = " 0 "   i s D b D a s h B o a r d S h e e t = " 0 "   i s F l e x P a p e r S h e e t = " 0 " > < c e l l p r o t e c t i o n / > < a p p E t D b R e l a t i o n s / > < / w o S h e e t P r o p s > < w o S h e e t P r o p s   s h e e t S t i d = " 2 2 "   i n t e r l i n e O n O f f = " 0 "   i n t e r l i n e C o l o r = " 0 "   i s D b S h e e t = " 0 "   i s D a s h B o a r d S h e e t = " 0 "   i s D b D a s h B o a r d S h e e t = " 0 "   i s F l e x P a p e r S h e e t = " 0 " > < c e l l p r o t e c t i o n / > < a p p E t D b R e l a t i o n s / > < / w o S h e e t P r o p s > < w o S h e e t P r o p s   s h e e t S t i d = " 2 1 "   i n t e r l i n e O n O f f = " 0 "   i n t e r l i n e C o l o r = " 0 "   i s D b S h e e t = " 0 "   i s D a s h B o a r d S h e e t = " 0 "   i s D b D a s h B o a r d S h e e t = " 0 "   i s F l e x P a p e r S h e e t = " 0 " > < c e l l p r o t e c t i o n / > < a p p E t D b R e l a t i o n s / > < / w o S h e e t P r o p s > < w o S h e e t P r o p s   s h e e t S t i d = " 2 0 "   i n t e r l i n e O n O f f = " 0 "   i n t e r l i n e C o l o r = " 0 "   i s D b S h e e t = " 0 "   i s D a s h B o a r d S h e e t = " 0 "   i s D b D a s h B o a r d S h e e t = " 0 "   i s F l e x P a p e r S h e e t = " 0 " > < c e l l p r o t e c t i o n / > < a p p E t D b R e l a t i o n s / > < / w o S h e e t P r o p s > < / w o S h e e t s P r o p s > < w o B o o k P r o p s > < b o o k S e t t i n g s   f i l e I d = " "   i s F i l t e r S h a r e d = " 1 "   c o r e C o n q u e r U s e r I d = " "   i s A u t o U p d a t e P a u s e d = " 0 "   f i l t e r T y p e = " c o n n "   i s M e r g e T a s k s A u t o U p d a t e = " 0 "   i s I n s e r P i c A s A t t a c h m e n t = " 0 " / > < / w o B o o k P r o p s > < / w o P r o p s > 
</file>

<file path=customXml/item2.xml>��< ? x m l   v e r s i o n = " 1 . 0 "   s t a n d a l o n e = " y e s " ? > < p i x e l a t o r s   x m l n s = " h t t p s : / / w e b . w p s . c n / e t / 2 0 1 8 / m a i n "   x m l n s : s = " h t t p : / / s c h e m a s . o p e n x m l f o r m a t s . o r g / s p r e a d s h e e t m l / 2 0 0 6 / m a i n " > < p i x e l a t o r L i s t   s h e e t S t i d = " 2 3 " / > < p i x e l a t o r L i s t   s h e e t S t i d = " 2 " / > < p i x e l a t o r L i s t   s h e e t S t i d = " 1 6 " / > < p i x e l a t o r L i s t   s h e e t S t i d = " 2 4 " / > < p i x e l a t o r L i s t   s h e e t S t i d = " 1 7 " / > < p i x e l a t o r L i s t   s h e e t S t i d = " 8 " / > < p i x e l a t o r L i s t   s h e e t S t i d = " 9 " / > < p i x e l a t o r L i s t   s h e e t S t i d = " 1 8 " / > < p i x e l a t o r L i s t   s h e e t S t i d = " 1 9 " / > < p i x e l a t o r L i s t   s h e e t S t i d = " 2 2 " / > < p i x e l a t o r L i s t   s h e e t S t i d = " 2 1 " / > < p i x e l a t o r L i s t   s h e e t S t i d = " 2 0 " / > < p i x e l a t o r L i s t   s h e e t S t i d = " 2 5 " / > < / p i x e l a t o r s > 
</file>

<file path=customXml/itemProps1.xml><?xml version="1.0" encoding="utf-8"?>
<ds:datastoreItem xmlns:ds="http://schemas.openxmlformats.org/officeDocument/2006/customXml" ds:itemID="{06C82605-B75B-4693-9329-32AAD527C692}">
  <ds:schemaRefs/>
</ds:datastoreItem>
</file>

<file path=customXml/itemProps2.xml><?xml version="1.0" encoding="utf-8"?>
<ds:datastoreItem xmlns:ds="http://schemas.openxmlformats.org/officeDocument/2006/customXml" ds:itemID="{224D003E-15C9-4FFE-AB16-9E66474EAE4E}">
  <ds:schemaRefs/>
</ds:datastoreItem>
</file>

<file path=docProps/app.xml><?xml version="1.0" encoding="utf-8"?>
<Properties xmlns="http://schemas.openxmlformats.org/officeDocument/2006/extended-properties" xmlns:vt="http://schemas.openxmlformats.org/officeDocument/2006/docPropsVTypes">
  <Application>WPS Office WWO_wpscloud_20240131103657-534a0df1c3</Application>
  <HeadingPairs>
    <vt:vector size="2" baseType="variant">
      <vt:variant>
        <vt:lpstr>工作表</vt:lpstr>
      </vt:variant>
      <vt:variant>
        <vt:i4>12</vt:i4>
      </vt:variant>
    </vt:vector>
  </HeadingPairs>
  <TitlesOfParts>
    <vt:vector size="12" baseType="lpstr">
      <vt:lpstr>收支预算总表</vt:lpstr>
      <vt:lpstr>收入预算表</vt:lpstr>
      <vt:lpstr>支出预算表</vt:lpstr>
      <vt:lpstr>财政拨款收支预算表</vt:lpstr>
      <vt:lpstr>一般预算财拨支出</vt:lpstr>
      <vt:lpstr>一般财拨基本支出</vt:lpstr>
      <vt:lpstr>基金预算财拨支出</vt:lpstr>
      <vt:lpstr>三公经费</vt:lpstr>
      <vt:lpstr>政府采购</vt:lpstr>
      <vt:lpstr>项目支出绩效目标</vt:lpstr>
      <vt:lpstr>政府购买服务项目预算明细表</vt:lpstr>
      <vt:lpstr>部门整体支出绩效目标申报表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席小羊羊</cp:lastModifiedBy>
  <dcterms:created xsi:type="dcterms:W3CDTF">2023-01-31T16:31:00Z</dcterms:created>
  <dcterms:modified xsi:type="dcterms:W3CDTF">2025-02-07T04:31:30Z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2052-12.1.0.19302</vt:lpwstr>
  </property>
  <property fmtid="{D5CDD505-2E9C-101B-9397-08002B2CF9AE}" pid="3" name="ICV">
    <vt:lpwstr>224470BD0E76452EAE4E98E1E322641E</vt:lpwstr>
  </property>
</Properties>
</file>